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mc:AlternateContent xmlns:mc="http://schemas.openxmlformats.org/markup-compatibility/2006">
    <mc:Choice Requires="x15">
      <x15ac:absPath xmlns:x15ac="http://schemas.microsoft.com/office/spreadsheetml/2010/11/ac" url="https://d.docs.live.net/0807de4fb9537865/Desktop/"/>
    </mc:Choice>
  </mc:AlternateContent>
  <xr:revisionPtr revIDLastSave="487" documentId="13_ncr:1_{EDBF8290-0268-4958-8251-093D8336C792}" xr6:coauthVersionLast="47" xr6:coauthVersionMax="47" xr10:uidLastSave="{BE17B543-2F89-4BBB-8626-2ED523242260}"/>
  <bookViews>
    <workbookView xWindow="0" yWindow="2055" windowWidth="28800" windowHeight="13005" xr2:uid="{00000000-000D-0000-FFFF-FFFF00000000}"/>
  </bookViews>
  <sheets>
    <sheet name="Riepilogo" sheetId="11" r:id="rId1"/>
    <sheet name="Data Entry" sheetId="7" r:id="rId2"/>
    <sheet name="Istruzioni" sheetId="5" r:id="rId3"/>
  </sheets>
  <definedNames>
    <definedName name="_xlnm.Print_Area" localSheetId="1">'Data Entry'!$A$1:$O$176</definedName>
    <definedName name="valuevx">42.314159</definedName>
    <definedName name="vertex42_copyright" hidden="1">"© 2011-2020 Vertex42 LLC"</definedName>
    <definedName name="vertex42_id" hidden="1">"family-budget-planner.xlsx"</definedName>
    <definedName name="vertex42_title" hidden="1">"Family Budget Planner"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11" l="1"/>
  <c r="D46" i="11"/>
  <c r="E46" i="11"/>
  <c r="F46" i="11"/>
  <c r="G46" i="11"/>
  <c r="H46" i="11"/>
  <c r="I46" i="11"/>
  <c r="J46" i="11"/>
  <c r="K46" i="11"/>
  <c r="L46" i="11"/>
  <c r="M46" i="11"/>
  <c r="B46" i="11"/>
  <c r="C45" i="11"/>
  <c r="D45" i="11"/>
  <c r="E45" i="11"/>
  <c r="F45" i="11"/>
  <c r="G45" i="11"/>
  <c r="B45" i="11"/>
  <c r="C41" i="11"/>
  <c r="D41" i="11"/>
  <c r="F41" i="11"/>
  <c r="G41" i="11"/>
  <c r="H41" i="11"/>
  <c r="I41" i="11"/>
  <c r="J41" i="11"/>
  <c r="K41" i="11"/>
  <c r="L41" i="11"/>
  <c r="M41" i="11"/>
  <c r="B41" i="11"/>
  <c r="I40" i="11"/>
  <c r="J40" i="11"/>
  <c r="K40" i="11"/>
  <c r="L40" i="11"/>
  <c r="M40" i="11"/>
  <c r="B40" i="11"/>
  <c r="C39" i="11"/>
  <c r="D39" i="11"/>
  <c r="E39" i="11"/>
  <c r="F39" i="11"/>
  <c r="G39" i="11"/>
  <c r="H39" i="11"/>
  <c r="I39" i="11"/>
  <c r="J39" i="11"/>
  <c r="K39" i="11"/>
  <c r="L39" i="11"/>
  <c r="M39" i="11"/>
  <c r="B39" i="11"/>
  <c r="L38" i="11"/>
  <c r="M38" i="11"/>
  <c r="B38" i="11"/>
  <c r="L37" i="11"/>
  <c r="M37" i="11"/>
  <c r="B37" i="11"/>
  <c r="H36" i="11"/>
  <c r="I36" i="11"/>
  <c r="J36" i="11"/>
  <c r="L36" i="11"/>
  <c r="M36" i="11"/>
  <c r="B36" i="11"/>
  <c r="A46" i="11"/>
  <c r="A45" i="11"/>
  <c r="A44" i="11"/>
  <c r="A43" i="11"/>
  <c r="A42" i="11"/>
  <c r="A41" i="11"/>
  <c r="A40" i="11"/>
  <c r="A39" i="11"/>
  <c r="A38" i="11"/>
  <c r="A37" i="11"/>
  <c r="A36" i="11"/>
  <c r="A35" i="11"/>
  <c r="A34" i="11"/>
  <c r="A33" i="11"/>
  <c r="A32" i="11"/>
  <c r="A31" i="11"/>
  <c r="N10" i="11"/>
  <c r="O10" i="11" s="1"/>
  <c r="A175" i="7"/>
  <c r="A166" i="7"/>
  <c r="A156" i="7"/>
  <c r="A147" i="7"/>
  <c r="A139" i="7"/>
  <c r="A124" i="7"/>
  <c r="A116" i="7"/>
  <c r="N95" i="7"/>
  <c r="O95" i="7" s="1"/>
  <c r="A106" i="7"/>
  <c r="A98" i="7"/>
  <c r="A89" i="7"/>
  <c r="A80" i="7"/>
  <c r="A71" i="7"/>
  <c r="A61" i="7"/>
  <c r="A49" i="7"/>
  <c r="A35" i="7"/>
  <c r="A18" i="7"/>
  <c r="A9" i="7"/>
  <c r="N8" i="7"/>
  <c r="O8" i="7" s="1"/>
  <c r="N39" i="11" l="1"/>
  <c r="O39" i="11" s="1"/>
  <c r="N46" i="11"/>
  <c r="O46" i="11" s="1"/>
  <c r="B9" i="7"/>
  <c r="B7" i="11" s="1"/>
  <c r="C169" i="7" l="1"/>
  <c r="D169" i="7"/>
  <c r="E169" i="7"/>
  <c r="F169" i="7"/>
  <c r="G169" i="7"/>
  <c r="H169" i="7"/>
  <c r="I169" i="7"/>
  <c r="J169" i="7"/>
  <c r="K169" i="7"/>
  <c r="L169" i="7"/>
  <c r="M169" i="7"/>
  <c r="B169" i="7"/>
  <c r="C159" i="7"/>
  <c r="D159" i="7"/>
  <c r="E159" i="7"/>
  <c r="F159" i="7"/>
  <c r="G159" i="7"/>
  <c r="H159" i="7"/>
  <c r="I159" i="7"/>
  <c r="J159" i="7"/>
  <c r="K159" i="7"/>
  <c r="L159" i="7"/>
  <c r="M159" i="7"/>
  <c r="B159" i="7"/>
  <c r="C150" i="7"/>
  <c r="D150" i="7"/>
  <c r="E150" i="7"/>
  <c r="F150" i="7"/>
  <c r="G150" i="7"/>
  <c r="H150" i="7"/>
  <c r="I150" i="7"/>
  <c r="J150" i="7"/>
  <c r="K150" i="7"/>
  <c r="L150" i="7"/>
  <c r="M150" i="7"/>
  <c r="B150" i="7"/>
  <c r="C142" i="7"/>
  <c r="D142" i="7"/>
  <c r="E142" i="7"/>
  <c r="F142" i="7"/>
  <c r="G142" i="7"/>
  <c r="H142" i="7"/>
  <c r="I142" i="7"/>
  <c r="J142" i="7"/>
  <c r="K142" i="7"/>
  <c r="L142" i="7"/>
  <c r="M142" i="7"/>
  <c r="B142" i="7"/>
  <c r="C127" i="7"/>
  <c r="D127" i="7"/>
  <c r="E127" i="7"/>
  <c r="F127" i="7"/>
  <c r="G127" i="7"/>
  <c r="H127" i="7"/>
  <c r="I127" i="7"/>
  <c r="J127" i="7"/>
  <c r="K127" i="7"/>
  <c r="L127" i="7"/>
  <c r="M127" i="7"/>
  <c r="B127" i="7"/>
  <c r="C119" i="7"/>
  <c r="D119" i="7"/>
  <c r="E119" i="7"/>
  <c r="F119" i="7"/>
  <c r="G119" i="7"/>
  <c r="H119" i="7"/>
  <c r="I119" i="7"/>
  <c r="J119" i="7"/>
  <c r="K119" i="7"/>
  <c r="L119" i="7"/>
  <c r="M119" i="7"/>
  <c r="B119" i="7"/>
  <c r="C109" i="7"/>
  <c r="D109" i="7"/>
  <c r="E109" i="7"/>
  <c r="F109" i="7"/>
  <c r="G109" i="7"/>
  <c r="H109" i="7"/>
  <c r="I109" i="7"/>
  <c r="J109" i="7"/>
  <c r="K109" i="7"/>
  <c r="L109" i="7"/>
  <c r="M109" i="7"/>
  <c r="B109" i="7"/>
  <c r="C101" i="7"/>
  <c r="D101" i="7"/>
  <c r="E101" i="7"/>
  <c r="F101" i="7"/>
  <c r="G101" i="7"/>
  <c r="H101" i="7"/>
  <c r="I101" i="7"/>
  <c r="J101" i="7"/>
  <c r="K101" i="7"/>
  <c r="L101" i="7"/>
  <c r="M101" i="7"/>
  <c r="B101" i="7"/>
  <c r="C92" i="7"/>
  <c r="D92" i="7"/>
  <c r="E92" i="7"/>
  <c r="F92" i="7"/>
  <c r="G92" i="7"/>
  <c r="H92" i="7"/>
  <c r="I92" i="7"/>
  <c r="J92" i="7"/>
  <c r="K92" i="7"/>
  <c r="L92" i="7"/>
  <c r="M92" i="7"/>
  <c r="B92" i="7"/>
  <c r="C83" i="7"/>
  <c r="D83" i="7"/>
  <c r="E83" i="7"/>
  <c r="F83" i="7"/>
  <c r="G83" i="7"/>
  <c r="H83" i="7"/>
  <c r="I83" i="7"/>
  <c r="J83" i="7"/>
  <c r="K83" i="7"/>
  <c r="L83" i="7"/>
  <c r="M83" i="7"/>
  <c r="B83" i="7"/>
  <c r="C74" i="7"/>
  <c r="D74" i="7"/>
  <c r="E74" i="7"/>
  <c r="F74" i="7"/>
  <c r="G74" i="7"/>
  <c r="H74" i="7"/>
  <c r="I74" i="7"/>
  <c r="J74" i="7"/>
  <c r="K74" i="7"/>
  <c r="L74" i="7"/>
  <c r="M74" i="7"/>
  <c r="B74" i="7"/>
  <c r="C64" i="7"/>
  <c r="D64" i="7"/>
  <c r="E64" i="7"/>
  <c r="F64" i="7"/>
  <c r="G64" i="7"/>
  <c r="H64" i="7"/>
  <c r="I64" i="7"/>
  <c r="J64" i="7"/>
  <c r="K64" i="7"/>
  <c r="L64" i="7"/>
  <c r="M64" i="7"/>
  <c r="B64" i="7"/>
  <c r="C52" i="7"/>
  <c r="D52" i="7"/>
  <c r="E52" i="7"/>
  <c r="F52" i="7"/>
  <c r="G52" i="7"/>
  <c r="H52" i="7"/>
  <c r="I52" i="7"/>
  <c r="J52" i="7"/>
  <c r="K52" i="7"/>
  <c r="L52" i="7"/>
  <c r="M52" i="7"/>
  <c r="B52" i="7"/>
  <c r="C38" i="7"/>
  <c r="D38" i="7"/>
  <c r="E38" i="7"/>
  <c r="F38" i="7"/>
  <c r="G38" i="7"/>
  <c r="H38" i="7"/>
  <c r="I38" i="7"/>
  <c r="J38" i="7"/>
  <c r="K38" i="7"/>
  <c r="L38" i="7"/>
  <c r="M38" i="7"/>
  <c r="B38" i="7"/>
  <c r="C21" i="7"/>
  <c r="D21" i="7"/>
  <c r="E21" i="7"/>
  <c r="F21" i="7"/>
  <c r="G21" i="7"/>
  <c r="H21" i="7"/>
  <c r="I21" i="7"/>
  <c r="J21" i="7"/>
  <c r="K21" i="7"/>
  <c r="L21" i="7"/>
  <c r="M21" i="7"/>
  <c r="B21" i="7"/>
  <c r="C11" i="7"/>
  <c r="D11" i="7"/>
  <c r="E11" i="7"/>
  <c r="F11" i="7"/>
  <c r="G11" i="7"/>
  <c r="H11" i="7"/>
  <c r="I11" i="7"/>
  <c r="J11" i="7"/>
  <c r="K11" i="7"/>
  <c r="L11" i="7"/>
  <c r="M11" i="7"/>
  <c r="B11" i="7"/>
  <c r="C1" i="7"/>
  <c r="D1" i="7"/>
  <c r="E1" i="7"/>
  <c r="F1" i="7"/>
  <c r="G1" i="7"/>
  <c r="H1" i="7"/>
  <c r="I1" i="7"/>
  <c r="J1" i="7"/>
  <c r="K1" i="7"/>
  <c r="L1" i="7"/>
  <c r="M1" i="7"/>
  <c r="B1" i="7"/>
  <c r="C139" i="7"/>
  <c r="C42" i="11" s="1"/>
  <c r="D139" i="7"/>
  <c r="D42" i="11" s="1"/>
  <c r="E139" i="7"/>
  <c r="E42" i="11" s="1"/>
  <c r="F139" i="7"/>
  <c r="F42" i="11" s="1"/>
  <c r="G139" i="7"/>
  <c r="G42" i="11" s="1"/>
  <c r="H139" i="7"/>
  <c r="H42" i="11" s="1"/>
  <c r="I139" i="7"/>
  <c r="I42" i="11" s="1"/>
  <c r="J139" i="7"/>
  <c r="J42" i="11" s="1"/>
  <c r="K139" i="7"/>
  <c r="K42" i="11" s="1"/>
  <c r="L139" i="7"/>
  <c r="L42" i="11" s="1"/>
  <c r="M139" i="7"/>
  <c r="M42" i="11" s="1"/>
  <c r="B139" i="7"/>
  <c r="B42" i="11" s="1"/>
  <c r="N42" i="11" s="1"/>
  <c r="O42" i="11" s="1"/>
  <c r="C124" i="7"/>
  <c r="D124" i="7"/>
  <c r="E124" i="7"/>
  <c r="E41" i="11" s="1"/>
  <c r="N41" i="11" s="1"/>
  <c r="O41" i="11" s="1"/>
  <c r="F124" i="7"/>
  <c r="G124" i="7"/>
  <c r="H124" i="7"/>
  <c r="I124" i="7"/>
  <c r="J124" i="7"/>
  <c r="K124" i="7"/>
  <c r="L124" i="7"/>
  <c r="M124" i="7"/>
  <c r="B124" i="7"/>
  <c r="C116" i="7"/>
  <c r="C40" i="11" s="1"/>
  <c r="D116" i="7"/>
  <c r="D40" i="11" s="1"/>
  <c r="E116" i="7"/>
  <c r="E40" i="11" s="1"/>
  <c r="F116" i="7"/>
  <c r="F40" i="11" s="1"/>
  <c r="G116" i="7"/>
  <c r="G40" i="11" s="1"/>
  <c r="H116" i="7"/>
  <c r="H40" i="11" s="1"/>
  <c r="I116" i="7"/>
  <c r="J116" i="7"/>
  <c r="K116" i="7"/>
  <c r="L116" i="7"/>
  <c r="M116" i="7"/>
  <c r="B116" i="7"/>
  <c r="C106" i="7"/>
  <c r="D106" i="7"/>
  <c r="E106" i="7"/>
  <c r="F106" i="7"/>
  <c r="G106" i="7"/>
  <c r="H106" i="7"/>
  <c r="I106" i="7"/>
  <c r="J106" i="7"/>
  <c r="K106" i="7"/>
  <c r="L106" i="7"/>
  <c r="M106" i="7"/>
  <c r="B106" i="7"/>
  <c r="C98" i="7"/>
  <c r="C38" i="11" s="1"/>
  <c r="D98" i="7"/>
  <c r="D38" i="11" s="1"/>
  <c r="E98" i="7"/>
  <c r="E38" i="11" s="1"/>
  <c r="F98" i="7"/>
  <c r="F38" i="11" s="1"/>
  <c r="G98" i="7"/>
  <c r="G38" i="11" s="1"/>
  <c r="H98" i="7"/>
  <c r="H38" i="11" s="1"/>
  <c r="I98" i="7"/>
  <c r="I38" i="11" s="1"/>
  <c r="J98" i="7"/>
  <c r="J38" i="11" s="1"/>
  <c r="K98" i="7"/>
  <c r="K38" i="11" s="1"/>
  <c r="L98" i="7"/>
  <c r="M98" i="7"/>
  <c r="B98" i="7"/>
  <c r="C89" i="7"/>
  <c r="C37" i="11" s="1"/>
  <c r="D89" i="7"/>
  <c r="D37" i="11" s="1"/>
  <c r="E89" i="7"/>
  <c r="E37" i="11" s="1"/>
  <c r="F89" i="7"/>
  <c r="F37" i="11" s="1"/>
  <c r="G89" i="7"/>
  <c r="G37" i="11" s="1"/>
  <c r="H89" i="7"/>
  <c r="H37" i="11" s="1"/>
  <c r="I89" i="7"/>
  <c r="I37" i="11" s="1"/>
  <c r="J89" i="7"/>
  <c r="J37" i="11" s="1"/>
  <c r="K89" i="7"/>
  <c r="K37" i="11" s="1"/>
  <c r="L89" i="7"/>
  <c r="M89" i="7"/>
  <c r="B89" i="7"/>
  <c r="C80" i="7"/>
  <c r="C36" i="11" s="1"/>
  <c r="D80" i="7"/>
  <c r="D36" i="11" s="1"/>
  <c r="E80" i="7"/>
  <c r="E36" i="11" s="1"/>
  <c r="F80" i="7"/>
  <c r="F36" i="11" s="1"/>
  <c r="G80" i="7"/>
  <c r="G36" i="11" s="1"/>
  <c r="H80" i="7"/>
  <c r="I80" i="7"/>
  <c r="J80" i="7"/>
  <c r="K80" i="7"/>
  <c r="K36" i="11" s="1"/>
  <c r="L80" i="7"/>
  <c r="M80" i="7"/>
  <c r="B80" i="7"/>
  <c r="C71" i="7"/>
  <c r="C35" i="11" s="1"/>
  <c r="D71" i="7"/>
  <c r="D35" i="11" s="1"/>
  <c r="E71" i="7"/>
  <c r="E35" i="11" s="1"/>
  <c r="F71" i="7"/>
  <c r="F35" i="11" s="1"/>
  <c r="G71" i="7"/>
  <c r="G35" i="11" s="1"/>
  <c r="H71" i="7"/>
  <c r="H35" i="11" s="1"/>
  <c r="I71" i="7"/>
  <c r="I35" i="11" s="1"/>
  <c r="J71" i="7"/>
  <c r="J35" i="11" s="1"/>
  <c r="K71" i="7"/>
  <c r="K35" i="11" s="1"/>
  <c r="L71" i="7"/>
  <c r="L35" i="11" s="1"/>
  <c r="M71" i="7"/>
  <c r="M35" i="11" s="1"/>
  <c r="B71" i="7"/>
  <c r="B35" i="11" s="1"/>
  <c r="N35" i="11" s="1"/>
  <c r="O35" i="11" s="1"/>
  <c r="C61" i="7"/>
  <c r="C34" i="11" s="1"/>
  <c r="D61" i="7"/>
  <c r="D34" i="11" s="1"/>
  <c r="E61" i="7"/>
  <c r="E34" i="11" s="1"/>
  <c r="F61" i="7"/>
  <c r="F34" i="11" s="1"/>
  <c r="G61" i="7"/>
  <c r="G34" i="11" s="1"/>
  <c r="H61" i="7"/>
  <c r="H34" i="11" s="1"/>
  <c r="I61" i="7"/>
  <c r="I34" i="11" s="1"/>
  <c r="J61" i="7"/>
  <c r="J34" i="11" s="1"/>
  <c r="K61" i="7"/>
  <c r="K34" i="11" s="1"/>
  <c r="L61" i="7"/>
  <c r="L34" i="11" s="1"/>
  <c r="M61" i="7"/>
  <c r="M34" i="11" s="1"/>
  <c r="B61" i="7"/>
  <c r="B34" i="11" s="1"/>
  <c r="C49" i="7"/>
  <c r="C33" i="11" s="1"/>
  <c r="D49" i="7"/>
  <c r="D33" i="11" s="1"/>
  <c r="E49" i="7"/>
  <c r="E33" i="11" s="1"/>
  <c r="F49" i="7"/>
  <c r="F33" i="11" s="1"/>
  <c r="G49" i="7"/>
  <c r="G33" i="11" s="1"/>
  <c r="H49" i="7"/>
  <c r="H33" i="11" s="1"/>
  <c r="I49" i="7"/>
  <c r="I33" i="11" s="1"/>
  <c r="J49" i="7"/>
  <c r="J33" i="11" s="1"/>
  <c r="K49" i="7"/>
  <c r="K33" i="11" s="1"/>
  <c r="L49" i="7"/>
  <c r="L33" i="11" s="1"/>
  <c r="M49" i="7"/>
  <c r="M33" i="11" s="1"/>
  <c r="B49" i="7"/>
  <c r="B33" i="11" s="1"/>
  <c r="C35" i="7"/>
  <c r="C32" i="11" s="1"/>
  <c r="D35" i="7"/>
  <c r="D32" i="11" s="1"/>
  <c r="E35" i="7"/>
  <c r="E32" i="11" s="1"/>
  <c r="F35" i="7"/>
  <c r="F32" i="11" s="1"/>
  <c r="G35" i="7"/>
  <c r="G32" i="11" s="1"/>
  <c r="H35" i="7"/>
  <c r="H32" i="11" s="1"/>
  <c r="I35" i="7"/>
  <c r="I32" i="11" s="1"/>
  <c r="J35" i="7"/>
  <c r="J32" i="11" s="1"/>
  <c r="K35" i="7"/>
  <c r="K32" i="11" s="1"/>
  <c r="L35" i="7"/>
  <c r="L32" i="11" s="1"/>
  <c r="M35" i="7"/>
  <c r="M32" i="11" s="1"/>
  <c r="B35" i="7"/>
  <c r="B32" i="11" s="1"/>
  <c r="C18" i="7"/>
  <c r="C31" i="11" s="1"/>
  <c r="D18" i="7"/>
  <c r="D31" i="11" s="1"/>
  <c r="E18" i="7"/>
  <c r="E31" i="11" s="1"/>
  <c r="F18" i="7"/>
  <c r="F31" i="11" s="1"/>
  <c r="G18" i="7"/>
  <c r="G31" i="11" s="1"/>
  <c r="H18" i="7"/>
  <c r="H31" i="11" s="1"/>
  <c r="I18" i="7"/>
  <c r="I31" i="11" s="1"/>
  <c r="J18" i="7"/>
  <c r="J31" i="11" s="1"/>
  <c r="K18" i="7"/>
  <c r="K31" i="11" s="1"/>
  <c r="L18" i="7"/>
  <c r="L31" i="11" s="1"/>
  <c r="M18" i="7"/>
  <c r="M31" i="11" s="1"/>
  <c r="B18" i="7"/>
  <c r="B31" i="11" s="1"/>
  <c r="C9" i="7"/>
  <c r="C7" i="11" s="1"/>
  <c r="D9" i="7"/>
  <c r="D7" i="11" s="1"/>
  <c r="E9" i="7"/>
  <c r="E7" i="11" s="1"/>
  <c r="F9" i="7"/>
  <c r="F7" i="11" s="1"/>
  <c r="G9" i="7"/>
  <c r="G7" i="11" s="1"/>
  <c r="H9" i="7"/>
  <c r="H7" i="11" s="1"/>
  <c r="I9" i="7"/>
  <c r="I7" i="11" s="1"/>
  <c r="J9" i="7"/>
  <c r="J7" i="11" s="1"/>
  <c r="K9" i="7"/>
  <c r="K7" i="11" s="1"/>
  <c r="L9" i="7"/>
  <c r="L7" i="11" s="1"/>
  <c r="M9" i="7"/>
  <c r="M7" i="11" s="1"/>
  <c r="C147" i="7"/>
  <c r="C43" i="11" s="1"/>
  <c r="D147" i="7"/>
  <c r="D43" i="11" s="1"/>
  <c r="E147" i="7"/>
  <c r="E43" i="11" s="1"/>
  <c r="F147" i="7"/>
  <c r="F43" i="11" s="1"/>
  <c r="G147" i="7"/>
  <c r="G43" i="11" s="1"/>
  <c r="H147" i="7"/>
  <c r="H43" i="11" s="1"/>
  <c r="I147" i="7"/>
  <c r="I43" i="11" s="1"/>
  <c r="J147" i="7"/>
  <c r="J43" i="11" s="1"/>
  <c r="K147" i="7"/>
  <c r="K43" i="11" s="1"/>
  <c r="L147" i="7"/>
  <c r="L43" i="11" s="1"/>
  <c r="M147" i="7"/>
  <c r="M43" i="11" s="1"/>
  <c r="B147" i="7"/>
  <c r="B43" i="11" s="1"/>
  <c r="C156" i="7"/>
  <c r="C44" i="11" s="1"/>
  <c r="D156" i="7"/>
  <c r="D44" i="11" s="1"/>
  <c r="E156" i="7"/>
  <c r="E44" i="11" s="1"/>
  <c r="F156" i="7"/>
  <c r="F44" i="11" s="1"/>
  <c r="G156" i="7"/>
  <c r="G44" i="11" s="1"/>
  <c r="H156" i="7"/>
  <c r="H44" i="11" s="1"/>
  <c r="I156" i="7"/>
  <c r="I44" i="11" s="1"/>
  <c r="J156" i="7"/>
  <c r="J44" i="11" s="1"/>
  <c r="K156" i="7"/>
  <c r="K44" i="11" s="1"/>
  <c r="L156" i="7"/>
  <c r="L44" i="11" s="1"/>
  <c r="M156" i="7"/>
  <c r="M44" i="11" s="1"/>
  <c r="B156" i="7"/>
  <c r="B44" i="11" s="1"/>
  <c r="C175" i="7"/>
  <c r="D175" i="7"/>
  <c r="E175" i="7"/>
  <c r="F175" i="7"/>
  <c r="G175" i="7"/>
  <c r="H175" i="7"/>
  <c r="I175" i="7"/>
  <c r="J175" i="7"/>
  <c r="K175" i="7"/>
  <c r="L175" i="7"/>
  <c r="M175" i="7"/>
  <c r="B175" i="7"/>
  <c r="C166" i="7"/>
  <c r="D166" i="7"/>
  <c r="E166" i="7"/>
  <c r="F166" i="7"/>
  <c r="G166" i="7"/>
  <c r="H166" i="7"/>
  <c r="H45" i="11" s="1"/>
  <c r="I166" i="7"/>
  <c r="I45" i="11" s="1"/>
  <c r="J166" i="7"/>
  <c r="J45" i="11" s="1"/>
  <c r="K166" i="7"/>
  <c r="K45" i="11" s="1"/>
  <c r="L166" i="7"/>
  <c r="L45" i="11" s="1"/>
  <c r="M166" i="7"/>
  <c r="M45" i="11" s="1"/>
  <c r="B166" i="7"/>
  <c r="N174" i="7"/>
  <c r="O174" i="7" s="1"/>
  <c r="N173" i="7"/>
  <c r="O173" i="7" s="1"/>
  <c r="N172" i="7"/>
  <c r="O172" i="7" s="1"/>
  <c r="N171" i="7"/>
  <c r="O171" i="7" s="1"/>
  <c r="N170" i="7"/>
  <c r="N165" i="7"/>
  <c r="O165" i="7" s="1"/>
  <c r="N164" i="7"/>
  <c r="O164" i="7" s="1"/>
  <c r="N163" i="7"/>
  <c r="O163" i="7" s="1"/>
  <c r="N162" i="7"/>
  <c r="O162" i="7" s="1"/>
  <c r="N161" i="7"/>
  <c r="O161" i="7" s="1"/>
  <c r="N160" i="7"/>
  <c r="N155" i="7"/>
  <c r="O155" i="7" s="1"/>
  <c r="N154" i="7"/>
  <c r="O154" i="7" s="1"/>
  <c r="N153" i="7"/>
  <c r="O153" i="7" s="1"/>
  <c r="N152" i="7"/>
  <c r="O152" i="7" s="1"/>
  <c r="N151" i="7"/>
  <c r="N146" i="7"/>
  <c r="O146" i="7" s="1"/>
  <c r="N145" i="7"/>
  <c r="O145" i="7" s="1"/>
  <c r="N144" i="7"/>
  <c r="O144" i="7" s="1"/>
  <c r="N143" i="7"/>
  <c r="N138" i="7"/>
  <c r="O138" i="7" s="1"/>
  <c r="N137" i="7"/>
  <c r="O137" i="7" s="1"/>
  <c r="N136" i="7"/>
  <c r="O136" i="7" s="1"/>
  <c r="N135" i="7"/>
  <c r="O135" i="7" s="1"/>
  <c r="N134" i="7"/>
  <c r="O134" i="7" s="1"/>
  <c r="N133" i="7"/>
  <c r="O133" i="7" s="1"/>
  <c r="N132" i="7"/>
  <c r="O132" i="7" s="1"/>
  <c r="N131" i="7"/>
  <c r="O131" i="7" s="1"/>
  <c r="N130" i="7"/>
  <c r="O130" i="7" s="1"/>
  <c r="N129" i="7"/>
  <c r="O129" i="7" s="1"/>
  <c r="N128" i="7"/>
  <c r="N123" i="7"/>
  <c r="O123" i="7" s="1"/>
  <c r="N122" i="7"/>
  <c r="O122" i="7" s="1"/>
  <c r="N121" i="7"/>
  <c r="O121" i="7" s="1"/>
  <c r="N120" i="7"/>
  <c r="N115" i="7"/>
  <c r="O115" i="7" s="1"/>
  <c r="N114" i="7"/>
  <c r="O114" i="7" s="1"/>
  <c r="N113" i="7"/>
  <c r="O113" i="7" s="1"/>
  <c r="N112" i="7"/>
  <c r="O112" i="7" s="1"/>
  <c r="N111" i="7"/>
  <c r="O111" i="7" s="1"/>
  <c r="N110" i="7"/>
  <c r="O110" i="7" s="1"/>
  <c r="N105" i="7"/>
  <c r="O105" i="7" s="1"/>
  <c r="N104" i="7"/>
  <c r="O104" i="7" s="1"/>
  <c r="N103" i="7"/>
  <c r="O103" i="7" s="1"/>
  <c r="N102" i="7"/>
  <c r="N97" i="7"/>
  <c r="O97" i="7" s="1"/>
  <c r="N96" i="7"/>
  <c r="O96" i="7" s="1"/>
  <c r="N94" i="7"/>
  <c r="O94" i="7" s="1"/>
  <c r="N93" i="7"/>
  <c r="O93" i="7" s="1"/>
  <c r="N88" i="7"/>
  <c r="O88" i="7" s="1"/>
  <c r="N87" i="7"/>
  <c r="O87" i="7" s="1"/>
  <c r="N86" i="7"/>
  <c r="O86" i="7" s="1"/>
  <c r="N85" i="7"/>
  <c r="O85" i="7" s="1"/>
  <c r="N84" i="7"/>
  <c r="N79" i="7"/>
  <c r="O79" i="7" s="1"/>
  <c r="N78" i="7"/>
  <c r="O78" i="7" s="1"/>
  <c r="N77" i="7"/>
  <c r="O77" i="7" s="1"/>
  <c r="N76" i="7"/>
  <c r="O76" i="7" s="1"/>
  <c r="N75" i="7"/>
  <c r="O75" i="7" s="1"/>
  <c r="N70" i="7"/>
  <c r="O70" i="7" s="1"/>
  <c r="N69" i="7"/>
  <c r="O69" i="7" s="1"/>
  <c r="N68" i="7"/>
  <c r="O68" i="7" s="1"/>
  <c r="N67" i="7"/>
  <c r="O67" i="7" s="1"/>
  <c r="N66" i="7"/>
  <c r="O66" i="7" s="1"/>
  <c r="N65" i="7"/>
  <c r="O65" i="7" s="1"/>
  <c r="N60" i="7"/>
  <c r="O60" i="7" s="1"/>
  <c r="N59" i="7"/>
  <c r="O59" i="7" s="1"/>
  <c r="N58" i="7"/>
  <c r="O58" i="7" s="1"/>
  <c r="N57" i="7"/>
  <c r="O57" i="7" s="1"/>
  <c r="N56" i="7"/>
  <c r="O56" i="7" s="1"/>
  <c r="N55" i="7"/>
  <c r="O55" i="7" s="1"/>
  <c r="N54" i="7"/>
  <c r="O54" i="7" s="1"/>
  <c r="N53" i="7"/>
  <c r="O53" i="7" s="1"/>
  <c r="N48" i="7"/>
  <c r="O48" i="7" s="1"/>
  <c r="N47" i="7"/>
  <c r="O47" i="7" s="1"/>
  <c r="N46" i="7"/>
  <c r="O46" i="7" s="1"/>
  <c r="N45" i="7"/>
  <c r="O45" i="7" s="1"/>
  <c r="N44" i="7"/>
  <c r="O44" i="7" s="1"/>
  <c r="N43" i="7"/>
  <c r="O43" i="7" s="1"/>
  <c r="N42" i="7"/>
  <c r="O42" i="7" s="1"/>
  <c r="N41" i="7"/>
  <c r="O41" i="7" s="1"/>
  <c r="N40" i="7"/>
  <c r="O40" i="7" s="1"/>
  <c r="N39" i="7"/>
  <c r="O39" i="7" s="1"/>
  <c r="N34" i="7"/>
  <c r="O34" i="7" s="1"/>
  <c r="N33" i="7"/>
  <c r="O33" i="7" s="1"/>
  <c r="N32" i="7"/>
  <c r="O32" i="7" s="1"/>
  <c r="N31" i="7"/>
  <c r="O31" i="7" s="1"/>
  <c r="N30" i="7"/>
  <c r="O30" i="7" s="1"/>
  <c r="N29" i="7"/>
  <c r="O29" i="7" s="1"/>
  <c r="N28" i="7"/>
  <c r="O28" i="7" s="1"/>
  <c r="N27" i="7"/>
  <c r="O27" i="7" s="1"/>
  <c r="N26" i="7"/>
  <c r="O26" i="7" s="1"/>
  <c r="N25" i="7"/>
  <c r="O25" i="7" s="1"/>
  <c r="N24" i="7"/>
  <c r="O24" i="7" s="1"/>
  <c r="N23" i="7"/>
  <c r="O23" i="7" s="1"/>
  <c r="N22" i="7"/>
  <c r="N17" i="7"/>
  <c r="O17" i="7" s="1"/>
  <c r="N16" i="7"/>
  <c r="O16" i="7" s="1"/>
  <c r="N15" i="7"/>
  <c r="O15" i="7" s="1"/>
  <c r="N14" i="7"/>
  <c r="O14" i="7" s="1"/>
  <c r="N13" i="7"/>
  <c r="O13" i="7" s="1"/>
  <c r="N12" i="7"/>
  <c r="O12" i="7" s="1"/>
  <c r="N7" i="7"/>
  <c r="O7" i="7" s="1"/>
  <c r="N6" i="7"/>
  <c r="O6" i="7" s="1"/>
  <c r="N5" i="7"/>
  <c r="O5" i="7" s="1"/>
  <c r="N4" i="7"/>
  <c r="O4" i="7" s="1"/>
  <c r="N3" i="7"/>
  <c r="O3" i="7" s="1"/>
  <c r="N2" i="7"/>
  <c r="O2" i="7" s="1"/>
  <c r="N33" i="11" l="1"/>
  <c r="O33" i="11" s="1"/>
  <c r="N45" i="11"/>
  <c r="O45" i="11" s="1"/>
  <c r="N44" i="11"/>
  <c r="O44" i="11" s="1"/>
  <c r="M47" i="11"/>
  <c r="I47" i="11"/>
  <c r="E47" i="11"/>
  <c r="N43" i="11"/>
  <c r="O43" i="11" s="1"/>
  <c r="L47" i="11"/>
  <c r="H47" i="11"/>
  <c r="D47" i="11"/>
  <c r="K8" i="11"/>
  <c r="K9" i="11" s="1"/>
  <c r="G8" i="11"/>
  <c r="G9" i="11" s="1"/>
  <c r="K47" i="11"/>
  <c r="G47" i="11"/>
  <c r="C47" i="11"/>
  <c r="F47" i="11"/>
  <c r="N40" i="11"/>
  <c r="O40" i="11" s="1"/>
  <c r="N38" i="11"/>
  <c r="O38" i="11" s="1"/>
  <c r="J47" i="11"/>
  <c r="N37" i="11"/>
  <c r="O37" i="11" s="1"/>
  <c r="N36" i="11"/>
  <c r="O36" i="11" s="1"/>
  <c r="N34" i="11"/>
  <c r="O34" i="11" s="1"/>
  <c r="N31" i="11"/>
  <c r="B47" i="11"/>
  <c r="C8" i="11"/>
  <c r="C9" i="11" s="1"/>
  <c r="B8" i="11"/>
  <c r="B12" i="11"/>
  <c r="C12" i="11" s="1"/>
  <c r="D12" i="11" s="1"/>
  <c r="E12" i="11" s="1"/>
  <c r="F12" i="11" s="1"/>
  <c r="G12" i="11" s="1"/>
  <c r="H12" i="11" s="1"/>
  <c r="I12" i="11" s="1"/>
  <c r="J12" i="11" s="1"/>
  <c r="K12" i="11" s="1"/>
  <c r="L12" i="11" s="1"/>
  <c r="M12" i="11" s="1"/>
  <c r="J8" i="11"/>
  <c r="J9" i="11" s="1"/>
  <c r="F8" i="11"/>
  <c r="F9" i="11" s="1"/>
  <c r="M8" i="11"/>
  <c r="M9" i="11" s="1"/>
  <c r="I8" i="11"/>
  <c r="I9" i="11" s="1"/>
  <c r="E8" i="11"/>
  <c r="E9" i="11" s="1"/>
  <c r="L8" i="11"/>
  <c r="L9" i="11" s="1"/>
  <c r="H8" i="11"/>
  <c r="H9" i="11" s="1"/>
  <c r="D8" i="11"/>
  <c r="N7" i="11"/>
  <c r="O7" i="11" s="1"/>
  <c r="N175" i="7"/>
  <c r="O80" i="7"/>
  <c r="O18" i="7"/>
  <c r="N9" i="7"/>
  <c r="O9" i="7"/>
  <c r="O71" i="7"/>
  <c r="O98" i="7"/>
  <c r="O49" i="7"/>
  <c r="O61" i="7"/>
  <c r="N18" i="7"/>
  <c r="N71" i="7"/>
  <c r="N106" i="7"/>
  <c r="N156" i="7"/>
  <c r="N35" i="7"/>
  <c r="N61" i="7"/>
  <c r="N80" i="7"/>
  <c r="N98" i="7"/>
  <c r="N116" i="7"/>
  <c r="N139" i="7"/>
  <c r="N147" i="7"/>
  <c r="N49" i="7"/>
  <c r="N89" i="7"/>
  <c r="N124" i="7"/>
  <c r="N166" i="7"/>
  <c r="O170" i="7"/>
  <c r="O175" i="7" s="1"/>
  <c r="O151" i="7"/>
  <c r="O156" i="7" s="1"/>
  <c r="O128" i="7"/>
  <c r="O139" i="7" s="1"/>
  <c r="O22" i="7"/>
  <c r="O35" i="7" s="1"/>
  <c r="O84" i="7"/>
  <c r="O89" i="7" s="1"/>
  <c r="O116" i="7"/>
  <c r="O120" i="7"/>
  <c r="O124" i="7" s="1"/>
  <c r="O143" i="7"/>
  <c r="O147" i="7" s="1"/>
  <c r="O160" i="7"/>
  <c r="O166" i="7" s="1"/>
  <c r="O102" i="7"/>
  <c r="O106" i="7" s="1"/>
  <c r="O31" i="11" l="1"/>
  <c r="N8" i="11"/>
  <c r="O8" i="11" s="1"/>
  <c r="D9" i="11"/>
  <c r="B9" i="11"/>
  <c r="B11" i="11"/>
  <c r="C11" i="11" s="1"/>
  <c r="D11" i="11" s="1"/>
  <c r="E11" i="11" s="1"/>
  <c r="F11" i="11" s="1"/>
  <c r="G11" i="11" s="1"/>
  <c r="H11" i="11" s="1"/>
  <c r="I11" i="11" s="1"/>
  <c r="J11" i="11" s="1"/>
  <c r="K11" i="11" s="1"/>
  <c r="L11" i="11" s="1"/>
  <c r="M11" i="11" s="1"/>
  <c r="M176" i="7"/>
  <c r="M140" i="7"/>
  <c r="M99" i="7"/>
  <c r="M62" i="7"/>
  <c r="M125" i="7"/>
  <c r="M90" i="7"/>
  <c r="M50" i="7"/>
  <c r="M81" i="7"/>
  <c r="M36" i="7"/>
  <c r="M167" i="7"/>
  <c r="M157" i="7"/>
  <c r="M148" i="7"/>
  <c r="M107" i="7"/>
  <c r="M72" i="7"/>
  <c r="M19" i="7"/>
  <c r="M117" i="7"/>
  <c r="L176" i="7"/>
  <c r="L140" i="7"/>
  <c r="L117" i="7"/>
  <c r="L99" i="7"/>
  <c r="L81" i="7"/>
  <c r="L62" i="7"/>
  <c r="L36" i="7"/>
  <c r="L125" i="7"/>
  <c r="L90" i="7"/>
  <c r="L72" i="7"/>
  <c r="L157" i="7"/>
  <c r="L19" i="7"/>
  <c r="L167" i="7"/>
  <c r="L148" i="7"/>
  <c r="L107" i="7"/>
  <c r="L50" i="7"/>
  <c r="K157" i="7"/>
  <c r="K117" i="7"/>
  <c r="K81" i="7"/>
  <c r="K36" i="7"/>
  <c r="K125" i="7"/>
  <c r="K90" i="7"/>
  <c r="K19" i="7"/>
  <c r="K167" i="7"/>
  <c r="K176" i="7"/>
  <c r="K140" i="7"/>
  <c r="K148" i="7"/>
  <c r="K107" i="7"/>
  <c r="K72" i="7"/>
  <c r="K50" i="7"/>
  <c r="K99" i="7"/>
  <c r="K62" i="7"/>
  <c r="J19" i="7"/>
  <c r="J140" i="7"/>
  <c r="J107" i="7"/>
  <c r="J99" i="7"/>
  <c r="J81" i="7"/>
  <c r="J72" i="7"/>
  <c r="J50" i="7"/>
  <c r="J148" i="7"/>
  <c r="J157" i="7"/>
  <c r="J176" i="7"/>
  <c r="J167" i="7"/>
  <c r="J125" i="7"/>
  <c r="J117" i="7"/>
  <c r="J90" i="7"/>
  <c r="J62" i="7"/>
  <c r="J36" i="7"/>
  <c r="I176" i="7"/>
  <c r="I140" i="7"/>
  <c r="I99" i="7"/>
  <c r="I62" i="7"/>
  <c r="I125" i="7"/>
  <c r="I50" i="7"/>
  <c r="I81" i="7"/>
  <c r="I36" i="7"/>
  <c r="I167" i="7"/>
  <c r="I157" i="7"/>
  <c r="I148" i="7"/>
  <c r="I107" i="7"/>
  <c r="I72" i="7"/>
  <c r="I19" i="7"/>
  <c r="I90" i="7"/>
  <c r="I117" i="7"/>
  <c r="H176" i="7"/>
  <c r="H140" i="7"/>
  <c r="H117" i="7"/>
  <c r="H99" i="7"/>
  <c r="H81" i="7"/>
  <c r="H62" i="7"/>
  <c r="H36" i="7"/>
  <c r="H157" i="7"/>
  <c r="H19" i="7"/>
  <c r="H167" i="7"/>
  <c r="H148" i="7"/>
  <c r="H125" i="7"/>
  <c r="H107" i="7"/>
  <c r="H90" i="7"/>
  <c r="H72" i="7"/>
  <c r="H50" i="7"/>
  <c r="G157" i="7"/>
  <c r="G117" i="7"/>
  <c r="G81" i="7"/>
  <c r="G36" i="7"/>
  <c r="G125" i="7"/>
  <c r="G90" i="7"/>
  <c r="G19" i="7"/>
  <c r="G167" i="7"/>
  <c r="G176" i="7"/>
  <c r="G140" i="7"/>
  <c r="G62" i="7"/>
  <c r="G148" i="7"/>
  <c r="G107" i="7"/>
  <c r="G72" i="7"/>
  <c r="G50" i="7"/>
  <c r="G99" i="7"/>
  <c r="F19" i="7"/>
  <c r="F125" i="7"/>
  <c r="F107" i="7"/>
  <c r="F90" i="7"/>
  <c r="F81" i="7"/>
  <c r="F62" i="7"/>
  <c r="F50" i="7"/>
  <c r="F140" i="7"/>
  <c r="F117" i="7"/>
  <c r="F176" i="7"/>
  <c r="F167" i="7"/>
  <c r="F157" i="7"/>
  <c r="F148" i="7"/>
  <c r="F99" i="7"/>
  <c r="F72" i="7"/>
  <c r="F36" i="7"/>
  <c r="E176" i="7"/>
  <c r="E140" i="7"/>
  <c r="E99" i="7"/>
  <c r="E62" i="7"/>
  <c r="E125" i="7"/>
  <c r="E50" i="7"/>
  <c r="E36" i="7"/>
  <c r="E167" i="7"/>
  <c r="E157" i="7"/>
  <c r="E117" i="7"/>
  <c r="E148" i="7"/>
  <c r="E107" i="7"/>
  <c r="E72" i="7"/>
  <c r="E19" i="7"/>
  <c r="E90" i="7"/>
  <c r="E81" i="7"/>
  <c r="D140" i="7"/>
  <c r="D167" i="7"/>
  <c r="D107" i="7"/>
  <c r="D90" i="7"/>
  <c r="D176" i="7"/>
  <c r="D157" i="7"/>
  <c r="D117" i="7"/>
  <c r="D99" i="7"/>
  <c r="D81" i="7"/>
  <c r="D62" i="7"/>
  <c r="D36" i="7"/>
  <c r="D19" i="7"/>
  <c r="D148" i="7"/>
  <c r="D125" i="7"/>
  <c r="D72" i="7"/>
  <c r="D50" i="7"/>
  <c r="C157" i="7"/>
  <c r="C117" i="7"/>
  <c r="C81" i="7"/>
  <c r="C36" i="7"/>
  <c r="C125" i="7"/>
  <c r="C50" i="7"/>
  <c r="C99" i="7"/>
  <c r="C167" i="7"/>
  <c r="C176" i="7"/>
  <c r="C140" i="7"/>
  <c r="C62" i="7"/>
  <c r="C148" i="7"/>
  <c r="C107" i="7"/>
  <c r="C72" i="7"/>
  <c r="C90" i="7"/>
  <c r="C19" i="7"/>
  <c r="B176" i="7"/>
  <c r="B157" i="7"/>
  <c r="B140" i="7"/>
  <c r="B117" i="7"/>
  <c r="B81" i="7"/>
  <c r="B62" i="7"/>
  <c r="B36" i="7"/>
  <c r="B167" i="7"/>
  <c r="B148" i="7"/>
  <c r="B125" i="7"/>
  <c r="B107" i="7"/>
  <c r="B90" i="7"/>
  <c r="B72" i="7"/>
  <c r="B50" i="7"/>
  <c r="B19" i="7"/>
  <c r="B99" i="7"/>
  <c r="N32" i="11" l="1"/>
  <c r="N9" i="11"/>
  <c r="O9" i="11" s="1"/>
  <c r="N157" i="7"/>
  <c r="N140" i="7"/>
  <c r="N99" i="7"/>
  <c r="N81" i="7"/>
  <c r="N176" i="7"/>
  <c r="N36" i="7"/>
  <c r="N167" i="7"/>
  <c r="N148" i="7"/>
  <c r="N125" i="7"/>
  <c r="N107" i="7"/>
  <c r="N90" i="7"/>
  <c r="N72" i="7"/>
  <c r="N50" i="7"/>
  <c r="N19" i="7"/>
  <c r="N117" i="7"/>
  <c r="N62" i="7"/>
  <c r="O32" i="11" l="1"/>
  <c r="N47" i="11"/>
  <c r="O47" i="11" s="1"/>
  <c r="O176" i="7"/>
  <c r="O157" i="7"/>
  <c r="O140" i="7"/>
  <c r="O117" i="7"/>
  <c r="O99" i="7"/>
  <c r="O81" i="7"/>
  <c r="O62" i="7"/>
  <c r="O36" i="7"/>
  <c r="O167" i="7"/>
  <c r="O148" i="7"/>
  <c r="O125" i="7"/>
  <c r="O107" i="7"/>
  <c r="O90" i="7"/>
  <c r="O50" i="7"/>
  <c r="O72" i="7"/>
  <c r="O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10" authorId="0" shapeId="0" xr:uid="{00000000-0006-0000-0000-000001000000}">
      <text>
        <r>
          <rPr>
            <b/>
            <sz val="8"/>
            <color indexed="81"/>
            <rFont val="Tahoma"/>
            <family val="2"/>
          </rPr>
          <t xml:space="preserve">Aggiustamenti nei risparmi:
</t>
        </r>
        <r>
          <rPr>
            <sz val="8"/>
            <color indexed="81"/>
            <rFont val="Tahoma"/>
            <family val="2"/>
          </rPr>
          <t>Questo foglio di calcolo non tiene traccia delle modifiche che si verificano all'interno dei tuoi conti di risparmio come interessi guadagnati, pagamenti effettuati direttamente tramite risparmi o guadagni/perdite negli investimenti. Se desideri che il tuo Saldo di risparmio sia più accurato, puoi inserire le rettifiche qui.
Se stai trasferendo denaro dal tuo conto di risparmio ai tuoi conti di spesa, inserisci il trasferimento nella categoria "Trasferimenti da risparmi" nella tabella ENTRATE.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8" authorId="0" shapeId="0" xr:uid="{00000000-0006-0000-0000-000002000000}">
      <text>
        <r>
          <rPr>
            <b/>
            <sz val="8"/>
            <color indexed="81"/>
            <rFont val="Tahoma"/>
            <family val="2"/>
          </rPr>
          <t>Trasferimenti da Risparmi:</t>
        </r>
        <r>
          <rPr>
            <sz val="8"/>
            <color indexed="81"/>
            <rFont val="Tahoma"/>
            <family val="2"/>
          </rPr>
          <t xml:space="preserve">
Questo foglio di calcolo tratta i trasferimenti verso i risparmi come una spesa (denaro che esce dai tuoi conti correnti), quindi i trasferimenti dai risparmi ai tuoi conti correnti sono trattati come entrate ai fini del budget.</t>
        </r>
      </text>
    </comment>
  </commentList>
</comments>
</file>

<file path=xl/sharedStrings.xml><?xml version="1.0" encoding="utf-8"?>
<sst xmlns="http://schemas.openxmlformats.org/spreadsheetml/2006/main" count="255" uniqueCount="168">
  <si>
    <t>Internet</t>
  </si>
  <si>
    <t>Babysitting</t>
  </si>
  <si>
    <t>Auto</t>
  </si>
  <si>
    <t>[42]</t>
  </si>
  <si>
    <t>Feb</t>
  </si>
  <si>
    <t>Mar</t>
  </si>
  <si>
    <t>Apr</t>
  </si>
  <si>
    <t>Nov</t>
  </si>
  <si>
    <t>Step 1:</t>
  </si>
  <si>
    <t>Step 2:</t>
  </si>
  <si>
    <t>Step 3:</t>
  </si>
  <si>
    <t>Step 4:</t>
  </si>
  <si>
    <t>Media</t>
  </si>
  <si>
    <t>Introduzione</t>
  </si>
  <si>
    <t>Questo foglio di calcolo è progettato per aiutarti a creare un budget per un intero anno. In questo modo puoi fare previsioni sulle tue finanze future.</t>
  </si>
  <si>
    <t>Modifica le categorie di entrate e uscite esistenti modificando le etichette nella prima colonna secondo necessità, ma non rimuovere la categoria "Trasferimento da risparmi" nella tabella Entrate.</t>
  </si>
  <si>
    <t>ENTRATE</t>
  </si>
  <si>
    <t>Se aggiungi o rimuovi una categoria principale, dovrai modificare le formule nella tabella Riepilogo (in particolare la formula Spese totali).</t>
  </si>
  <si>
    <t>Gen</t>
  </si>
  <si>
    <t>Mag</t>
  </si>
  <si>
    <t>Giu</t>
  </si>
  <si>
    <t>Lug</t>
  </si>
  <si>
    <t>Ago</t>
  </si>
  <si>
    <t>Set</t>
  </si>
  <si>
    <t>Ott</t>
  </si>
  <si>
    <t>Dic</t>
  </si>
  <si>
    <t>Totale</t>
  </si>
  <si>
    <t>Riepilogo</t>
  </si>
  <si>
    <t>Aggiustamenti nei risparmi</t>
  </si>
  <si>
    <t>Saldo Risparmi</t>
  </si>
  <si>
    <t>NETTO (Entrate - Uscite)</t>
  </si>
  <si>
    <t>Reddito da lavoro</t>
  </si>
  <si>
    <t>Interessi attivi</t>
  </si>
  <si>
    <t>Dividendi</t>
  </si>
  <si>
    <t>Regali ricevuti</t>
  </si>
  <si>
    <t>Rimborsi</t>
  </si>
  <si>
    <t>Altro</t>
  </si>
  <si>
    <t>Trasferimenti da Risparmi</t>
  </si>
  <si>
    <t>USCITE PER RISPARMI</t>
  </si>
  <si>
    <t>Fondo di emergenza</t>
  </si>
  <si>
    <t>Fondo sostituzione auto</t>
  </si>
  <si>
    <t>Fondo Pensione</t>
  </si>
  <si>
    <t>Investimenti</t>
  </si>
  <si>
    <t>Fondo per l'istruzione</t>
  </si>
  <si>
    <t>% del Totale Uscite</t>
  </si>
  <si>
    <t>Totale Entrate</t>
  </si>
  <si>
    <t>Totale Uscite</t>
  </si>
  <si>
    <t>USCITE PER LA CASA</t>
  </si>
  <si>
    <t>Mutuo/Affitto</t>
  </si>
  <si>
    <t>Luce</t>
  </si>
  <si>
    <t>Gas</t>
  </si>
  <si>
    <t>Acqua/Rifiuti</t>
  </si>
  <si>
    <t>Telefono</t>
  </si>
  <si>
    <t>Satellite</t>
  </si>
  <si>
    <t>Mobili/Elettrodomestici</t>
  </si>
  <si>
    <t>Prato/Giardino</t>
  </si>
  <si>
    <t>Forniture per la casa</t>
  </si>
  <si>
    <t>Manutenzione</t>
  </si>
  <si>
    <t>Miglioramenti</t>
  </si>
  <si>
    <t>VITA QUOTIDIANA</t>
  </si>
  <si>
    <t>BAMBINI</t>
  </si>
  <si>
    <t>TRASPORTI</t>
  </si>
  <si>
    <t>SALUTE</t>
  </si>
  <si>
    <t>ASSICURAZIONI</t>
  </si>
  <si>
    <t>ISTRUZIONE</t>
  </si>
  <si>
    <t>Generi alimentari</t>
  </si>
  <si>
    <t>Cura personale</t>
  </si>
  <si>
    <t>Abbigliamento</t>
  </si>
  <si>
    <t>Impresa di pulizie</t>
  </si>
  <si>
    <t>Ristorante</t>
  </si>
  <si>
    <t>Lavaggio a secco</t>
  </si>
  <si>
    <t>Parrucchiere/Barbiere</t>
  </si>
  <si>
    <t>Discrezionale [Nome 1]</t>
  </si>
  <si>
    <t>Discrezionale [Nome 2]</t>
  </si>
  <si>
    <t>Spese mediche</t>
  </si>
  <si>
    <t>Lezioni scolastiche</t>
  </si>
  <si>
    <t>Pranzo a scuola</t>
  </si>
  <si>
    <t>Materiale scolastico</t>
  </si>
  <si>
    <t>Giocattoli</t>
  </si>
  <si>
    <t>Rate auto</t>
  </si>
  <si>
    <t>Carburante</t>
  </si>
  <si>
    <t>Tariffa bus/taxi/treno</t>
  </si>
  <si>
    <t>Riparazioni</t>
  </si>
  <si>
    <t>Bollo</t>
  </si>
  <si>
    <t>Dottore/Dentista</t>
  </si>
  <si>
    <t>Farmaci</t>
  </si>
  <si>
    <t>Centro benessere</t>
  </si>
  <si>
    <t>Interventi/Analisi</t>
  </si>
  <si>
    <t>Salute</t>
  </si>
  <si>
    <t>Casa</t>
  </si>
  <si>
    <t>Vita</t>
  </si>
  <si>
    <t>Ripetizioni</t>
  </si>
  <si>
    <t>Libri</t>
  </si>
  <si>
    <t>Lezioni di musica</t>
  </si>
  <si>
    <t>BENEFICENZA/REGALI</t>
  </si>
  <si>
    <t>Regali acquistati</t>
  </si>
  <si>
    <t>Donazioni/Beneficenza</t>
  </si>
  <si>
    <t xml:space="preserve">Donazioni religiose </t>
  </si>
  <si>
    <t>Tasse universitarie</t>
  </si>
  <si>
    <t>Carta di Credito</t>
  </si>
  <si>
    <t>Altri prestiti</t>
  </si>
  <si>
    <t>Imposte e Tasse</t>
  </si>
  <si>
    <t>Spese Legali</t>
  </si>
  <si>
    <t>Alimenti/Sostegno figli</t>
  </si>
  <si>
    <t>OBBLIGHI VARI</t>
  </si>
  <si>
    <t>SPESE LAVORATIVE</t>
  </si>
  <si>
    <t>Spese deducubili</t>
  </si>
  <si>
    <t>Spese non deducibili</t>
  </si>
  <si>
    <t>DIVERTIMENTO</t>
  </si>
  <si>
    <t>Attività</t>
  </si>
  <si>
    <t>Giochi</t>
  </si>
  <si>
    <t>Hobby</t>
  </si>
  <si>
    <t>Divertimenti vari</t>
  </si>
  <si>
    <t>Cinema</t>
  </si>
  <si>
    <t>Sport</t>
  </si>
  <si>
    <t>Giocattoli/Gadget</t>
  </si>
  <si>
    <t>Giochi all'aperto</t>
  </si>
  <si>
    <t>ANIMALI</t>
  </si>
  <si>
    <t>Cibo</t>
  </si>
  <si>
    <t>Giochi/Materiali di consumo</t>
  </si>
  <si>
    <t>ABBONAMENTI</t>
  </si>
  <si>
    <t>Giornali</t>
  </si>
  <si>
    <t>Riviste</t>
  </si>
  <si>
    <t>Iscrizioni al club</t>
  </si>
  <si>
    <t>Quote</t>
  </si>
  <si>
    <t>Gite</t>
  </si>
  <si>
    <t>VACANZE</t>
  </si>
  <si>
    <t>Viaggio</t>
  </si>
  <si>
    <t>Alloggio</t>
  </si>
  <si>
    <t>Noleggio Auto</t>
  </si>
  <si>
    <t>Divertimento</t>
  </si>
  <si>
    <t>VARIE ED EVENTUALI</t>
  </si>
  <si>
    <t>Spese Bancarie</t>
  </si>
  <si>
    <t>Spese Postali</t>
  </si>
  <si>
    <t>by Excel Academy</t>
  </si>
  <si>
    <t>Saldo iniziale Risparmi</t>
  </si>
  <si>
    <t>© 2021 Excel Academy</t>
  </si>
  <si>
    <t>Saldo iniziale Gestione Corrente</t>
  </si>
  <si>
    <t>Saldo Gestione Corrente</t>
  </si>
  <si>
    <t>Focus Uscite</t>
  </si>
  <si>
    <t>Riepilogo Uscite</t>
  </si>
  <si>
    <t>TOTALE</t>
  </si>
  <si>
    <t>Se devi aggiungere o inserire righe/sottocategorie, assicurati che le formule Totale e Media siano copiate.</t>
  </si>
  <si>
    <t>Definisci le categorie di budget nel foglio "Data Entry"</t>
  </si>
  <si>
    <t>Inserisci il Saldo iniziale nel foglio "Riepilogo"</t>
  </si>
  <si>
    <r>
      <t xml:space="preserve">Somma i saldi dei tuoi strumenti di spesa (contanti, assegni, conti correnti) per ottenere il </t>
    </r>
    <r>
      <rPr>
        <b/>
        <sz val="11"/>
        <rFont val="Arial"/>
        <family val="2"/>
      </rPr>
      <t>saldo iniziale della Gestione Corrente</t>
    </r>
    <r>
      <rPr>
        <sz val="11"/>
        <rFont val="Arial"/>
        <family val="2"/>
      </rPr>
      <t>.</t>
    </r>
  </si>
  <si>
    <r>
      <t xml:space="preserve">Somma i saldi nei tuoi conti di risparmio e inserisci tale somma come </t>
    </r>
    <r>
      <rPr>
        <b/>
        <sz val="11"/>
        <rFont val="Arial"/>
        <family val="2"/>
      </rPr>
      <t>saldo iniziale Risparmi</t>
    </r>
    <r>
      <rPr>
        <sz val="11"/>
        <rFont val="Arial"/>
        <family val="2"/>
      </rPr>
      <t>.</t>
    </r>
  </si>
  <si>
    <t>Se desideri iniziare con un mese diverso da gennaio, puoi modificare le etichette delle colonne secondo necessità.</t>
  </si>
  <si>
    <t>Bilancio previsionale familiare</t>
  </si>
  <si>
    <t>Definisci il tuo Budget</t>
  </si>
  <si>
    <t>Utilizzando i dati di entrate e uscite storici (estratti conto, fatture, buste paga e altre informazioni che conosci sull'anno successivo), inserisci gli importi del budget per ciascuna delle categorie che hai definito.</t>
  </si>
  <si>
    <t>Spese Fisse e Variabili</t>
  </si>
  <si>
    <t>Per le spese fisse, come l'affitto o il mutuo, inserire lo stesso importo in ogni mese.</t>
  </si>
  <si>
    <t>Per le spese variabili come bollette, generi alimentari e regali di compleanno, è possibile inserire gli importi stimati nei mesi in cui si verificano. In alternativa, puoi inserire una media mensile stimata.</t>
  </si>
  <si>
    <t>Accantonamenti o Disinvestimenti relativi ai risparmi</t>
  </si>
  <si>
    <t>Questo modello considera i trasferimenti verso i conti di risparmio come spese e i trasferimenti dai risparmi ai conti di gestione corrente come entrate. Questo ha senso se pensi a una "spesa" come denaro che lascia i tuoi conti di spesa e "entrate" come denaro che entra nei tuoi conti di spesa.</t>
  </si>
  <si>
    <t>Aggiustamenti relativi ai Risparmi</t>
  </si>
  <si>
    <t>Ad eccezione dei trasferimenti da/verso i risparmi, questo foglio di calcolo non tiene traccia delle modifiche ai conti di risparmio come i pagamenti effettuati direttamente dai risparmi, gli interessi maturati o gli utili/perdite sugli investimenti.</t>
  </si>
  <si>
    <t>Se desideri che il Saldo dei risparmi rifletta questi tipi di modifiche, utilizza la riga Rettifiche ai risparmi nella tabella Riepilogo.</t>
  </si>
  <si>
    <t>Analizza il tuo Budget</t>
  </si>
  <si>
    <t>Idealmente, l'obiettivo è che che il tuo Saldo dei Risparmi aumenti nel tempo e che tu mantenga un comodo cuscino nel tuo Saldo di Gestione Corrente.</t>
  </si>
  <si>
    <t>Se stai notando un NETTO positivo coerente (una cosa buona), allora potresti voler destinare di più al risparmio. Se vedi un NETTO costantemente negativo, potresti dover fare alcuni tagli al budget.</t>
  </si>
  <si>
    <t>Utilizza la "'% delle spese totali" in ciascuna delle principali categorie di spesa e il "Focus Uscite" nel foglio Riepilogo per aiutarti a determinare dove stanno andando i tuoi soldi.</t>
  </si>
  <si>
    <t>ISTRUZIONI</t>
  </si>
  <si>
    <t>https://www.excelacademy.it/repository/templates-templates/</t>
  </si>
  <si>
    <t>Spese veterinarie</t>
  </si>
  <si>
    <t>Altri Template</t>
  </si>
  <si>
    <r>
      <rPr>
        <b/>
        <sz val="11"/>
        <rFont val="Arial"/>
        <family val="2"/>
      </rPr>
      <t>IMPORTANTE</t>
    </r>
    <r>
      <rPr>
        <sz val="11"/>
        <rFont val="Arial"/>
        <family val="2"/>
      </rPr>
      <t>: quando si inseriscono nuove righe, non inserire una nuova riga immediatamente sopra la riga Totale. Invece, inserisci una nuova riga sopra l'ultima sottocategoria e copia le formule Totale e Media verso il basso.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</si>
</sst>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_(* #,##0.00_);_(* \(#,##0.00\);_(* &quot;-&quot;??_);_(@_)"/>
    <numFmt numFmtId="166" formatCode="0.0%"/>
  </numFmts>
  <fonts count="58" x14ac:knownFonts="1">
    <font>
      <sz val="11"/>
      <name val="Arial"/>
      <family val="2"/>
    </font>
    <font>
      <sz val="11"/>
      <color theme="1"/>
      <name val="Trebuchet MS"/>
      <family val="2"/>
      <scheme val="minor"/>
    </font>
    <font>
      <sz val="10"/>
      <name val="Arial"/>
      <family val="2"/>
    </font>
    <font>
      <u/>
      <sz val="10"/>
      <color indexed="12"/>
      <name val="Arial"/>
      <family val="2"/>
    </font>
    <font>
      <sz val="10"/>
      <name val="Trebuchet MS"/>
      <family val="2"/>
    </font>
    <font>
      <sz val="10"/>
      <name val="Trebuchet MS"/>
      <family val="2"/>
    </font>
    <font>
      <sz val="10"/>
      <name val="Trebuchet MS"/>
      <family val="2"/>
    </font>
    <font>
      <sz val="10"/>
      <name val="Trebuchet MS"/>
      <family val="2"/>
    </font>
    <font>
      <sz val="8"/>
      <color indexed="81"/>
      <name val="Tahoma"/>
      <family val="2"/>
    </font>
    <font>
      <b/>
      <sz val="8"/>
      <color indexed="81"/>
      <name val="Tahoma"/>
      <family val="2"/>
    </font>
    <font>
      <b/>
      <sz val="12"/>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8"/>
      <color indexed="53"/>
      <name val="Trebuchet MS"/>
      <family val="2"/>
      <scheme val="minor"/>
    </font>
    <font>
      <b/>
      <sz val="18"/>
      <name val="Trebuchet MS"/>
      <family val="2"/>
      <scheme val="minor"/>
    </font>
    <font>
      <u/>
      <sz val="8"/>
      <color indexed="12"/>
      <name val="Trebuchet MS"/>
      <family val="2"/>
      <scheme val="minor"/>
    </font>
    <font>
      <sz val="10"/>
      <name val="Trebuchet MS"/>
      <family val="2"/>
      <scheme val="minor"/>
    </font>
    <font>
      <sz val="8"/>
      <name val="Trebuchet MS"/>
      <family val="2"/>
      <scheme val="minor"/>
    </font>
    <font>
      <sz val="2"/>
      <color indexed="9"/>
      <name val="Trebuchet MS"/>
      <family val="2"/>
      <scheme val="minor"/>
    </font>
    <font>
      <b/>
      <sz val="10"/>
      <name val="Trebuchet MS"/>
      <family val="2"/>
      <scheme val="minor"/>
    </font>
    <font>
      <sz val="6"/>
      <color indexed="9"/>
      <name val="Trebuchet MS"/>
      <family val="2"/>
      <scheme val="minor"/>
    </font>
    <font>
      <sz val="10"/>
      <name val="Arial"/>
      <family val="2"/>
      <scheme val="major"/>
    </font>
    <font>
      <b/>
      <sz val="11"/>
      <color indexed="9"/>
      <name val="Arial"/>
      <family val="1"/>
      <scheme val="major"/>
    </font>
    <font>
      <b/>
      <sz val="18"/>
      <color theme="4" tint="-0.249977111117893"/>
      <name val="Arial"/>
      <family val="2"/>
      <scheme val="major"/>
    </font>
    <font>
      <sz val="9"/>
      <name val="Trebuchet MS"/>
      <family val="2"/>
      <scheme val="minor"/>
    </font>
    <font>
      <b/>
      <sz val="9"/>
      <name val="Trebuchet MS"/>
      <family val="2"/>
      <scheme val="minor"/>
    </font>
    <font>
      <sz val="9"/>
      <name val="Trebuchet MS"/>
      <family val="2"/>
    </font>
    <font>
      <sz val="9"/>
      <color theme="0"/>
      <name val="Trebuchet MS"/>
      <family val="2"/>
      <scheme val="minor"/>
    </font>
    <font>
      <b/>
      <sz val="10"/>
      <color theme="0"/>
      <name val="Arial"/>
      <family val="2"/>
      <scheme val="major"/>
    </font>
    <font>
      <sz val="11"/>
      <name val="Arial"/>
      <family val="2"/>
    </font>
    <font>
      <b/>
      <sz val="11"/>
      <name val="Arial"/>
      <family val="2"/>
    </font>
    <font>
      <b/>
      <sz val="10"/>
      <color theme="1"/>
      <name val="Trebuchet MS"/>
      <family val="2"/>
      <scheme val="minor"/>
    </font>
    <font>
      <sz val="10"/>
      <color theme="1"/>
      <name val="Trebuchet MS"/>
      <family val="2"/>
      <scheme val="minor"/>
    </font>
    <font>
      <sz val="2"/>
      <color theme="0"/>
      <name val="Trebuchet MS"/>
      <family val="2"/>
      <scheme val="minor"/>
    </font>
    <font>
      <sz val="10"/>
      <color theme="1"/>
      <name val="Arial"/>
      <family val="2"/>
    </font>
    <font>
      <i/>
      <sz val="10"/>
      <name val="Trebuchet MS"/>
      <family val="2"/>
      <scheme val="minor"/>
    </font>
    <font>
      <b/>
      <sz val="18"/>
      <color theme="0"/>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sz val="8"/>
      <color theme="0" tint="-0.499984740745262"/>
      <name val="Arial"/>
      <family val="2"/>
    </font>
  </fonts>
  <fills count="29">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3464AB"/>
        <bgColor indexed="64"/>
      </patternFill>
    </fill>
    <fill>
      <patternFill patternType="solid">
        <fgColor rgb="FFDEE8F5"/>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double">
        <color theme="4"/>
      </top>
      <bottom/>
      <diagonal/>
    </border>
    <border>
      <left/>
      <right/>
      <top style="thin">
        <color theme="0" tint="-0.24994659260841701"/>
      </top>
      <bottom/>
      <diagonal/>
    </border>
    <border>
      <left style="thin">
        <color theme="0" tint="-0.14996795556505021"/>
      </left>
      <right/>
      <top style="thin">
        <color theme="0" tint="-0.24994659260841701"/>
      </top>
      <bottom/>
      <diagonal/>
    </border>
    <border>
      <left/>
      <right/>
      <top/>
      <bottom style="thin">
        <color theme="0" tint="-0.24994659260841701"/>
      </bottom>
      <diagonal/>
    </border>
    <border>
      <left/>
      <right/>
      <top style="double">
        <color theme="6"/>
      </top>
      <bottom/>
      <diagonal/>
    </border>
    <border>
      <left/>
      <right/>
      <top/>
      <bottom style="thin">
        <color rgb="FF3464AB"/>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47">
    <xf numFmtId="0" fontId="0" fillId="0" borderId="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4" fillId="17" borderId="1" applyNumberFormat="0" applyAlignment="0" applyProtection="0"/>
    <xf numFmtId="0" fontId="15" fillId="18" borderId="2"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0" fontId="16" fillId="0" borderId="0" applyNumberFormat="0" applyFill="0" applyBorder="0" applyAlignment="0" applyProtection="0"/>
    <xf numFmtId="0" fontId="17" fillId="19"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alignment vertical="top"/>
      <protection locked="0"/>
    </xf>
    <xf numFmtId="0" fontId="21" fillId="11" borderId="1" applyNumberFormat="0" applyAlignment="0" applyProtection="0"/>
    <xf numFmtId="0" fontId="22" fillId="0" borderId="6" applyNumberFormat="0" applyFill="0" applyAlignment="0" applyProtection="0"/>
    <xf numFmtId="0" fontId="23" fillId="5" borderId="0" applyNumberFormat="0" applyBorder="0" applyAlignment="0" applyProtection="0"/>
    <xf numFmtId="0" fontId="2" fillId="5" borderId="7" applyNumberFormat="0" applyFont="0" applyAlignment="0" applyProtection="0"/>
    <xf numFmtId="0" fontId="24" fillId="17" borderId="8" applyNumberFormat="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1" fillId="0" borderId="0"/>
  </cellStyleXfs>
  <cellXfs count="96">
    <xf numFmtId="0" fontId="0" fillId="0" borderId="0" xfId="0"/>
    <xf numFmtId="0" fontId="5" fillId="0" borderId="0" xfId="0" applyFont="1"/>
    <xf numFmtId="0" fontId="7" fillId="0" borderId="0" xfId="0" applyFont="1"/>
    <xf numFmtId="0" fontId="6" fillId="0" borderId="0" xfId="0" applyFont="1" applyAlignment="1">
      <alignment vertical="center"/>
    </xf>
    <xf numFmtId="0" fontId="4" fillId="0" borderId="0" xfId="0" applyFont="1" applyAlignment="1">
      <alignment vertical="center"/>
    </xf>
    <xf numFmtId="0" fontId="10" fillId="0" borderId="0" xfId="0" applyNumberFormat="1" applyFont="1" applyAlignment="1">
      <alignment vertical="top"/>
    </xf>
    <xf numFmtId="0" fontId="29"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0" xfId="36" applyFont="1" applyBorder="1" applyAlignment="1" applyProtection="1"/>
    <xf numFmtId="0" fontId="32" fillId="0" borderId="0" xfId="0" applyFont="1"/>
    <xf numFmtId="0" fontId="33" fillId="0" borderId="0" xfId="0" applyFont="1" applyAlignment="1">
      <alignment vertical="center"/>
    </xf>
    <xf numFmtId="0" fontId="32" fillId="0" borderId="0" xfId="0" applyFont="1" applyAlignment="1">
      <alignment vertical="center"/>
    </xf>
    <xf numFmtId="0" fontId="34" fillId="0" borderId="0" xfId="0" applyFont="1" applyAlignment="1">
      <alignment horizontal="right" vertical="center"/>
    </xf>
    <xf numFmtId="0" fontId="35" fillId="0" borderId="0" xfId="0" applyFont="1" applyBorder="1" applyAlignment="1">
      <alignment horizontal="right" vertical="center"/>
    </xf>
    <xf numFmtId="0" fontId="32" fillId="0" borderId="0" xfId="0" applyFont="1" applyBorder="1" applyAlignment="1">
      <alignment horizontal="right" vertical="center"/>
    </xf>
    <xf numFmtId="0" fontId="36" fillId="0" borderId="0" xfId="0" applyFont="1" applyAlignment="1">
      <alignment horizontal="right" vertical="center"/>
    </xf>
    <xf numFmtId="0" fontId="35" fillId="0" borderId="0" xfId="0" applyFont="1" applyAlignment="1">
      <alignment horizontal="right" vertical="center"/>
    </xf>
    <xf numFmtId="0" fontId="7" fillId="0" borderId="0" xfId="0" applyFont="1" applyBorder="1"/>
    <xf numFmtId="0" fontId="37" fillId="0" borderId="0" xfId="0" applyFont="1" applyFill="1" applyBorder="1" applyAlignment="1">
      <alignment horizontal="right" vertical="center"/>
    </xf>
    <xf numFmtId="0" fontId="39" fillId="0" borderId="0" xfId="0" applyFont="1" applyFill="1" applyBorder="1" applyAlignment="1">
      <alignment vertical="center"/>
    </xf>
    <xf numFmtId="0" fontId="40" fillId="0" borderId="0" xfId="0" applyFont="1" applyFill="1" applyBorder="1" applyAlignment="1">
      <alignment vertical="center"/>
    </xf>
    <xf numFmtId="0" fontId="42" fillId="0" borderId="0" xfId="0" applyFont="1" applyAlignment="1">
      <alignment vertical="center"/>
    </xf>
    <xf numFmtId="0" fontId="40" fillId="0" borderId="0" xfId="0" applyFont="1" applyFill="1" applyBorder="1" applyAlignment="1">
      <alignment horizontal="right" vertical="center"/>
    </xf>
    <xf numFmtId="3" fontId="40" fillId="0" borderId="0" xfId="0" applyNumberFormat="1" applyFont="1" applyFill="1" applyBorder="1" applyAlignment="1">
      <alignment vertical="center"/>
    </xf>
    <xf numFmtId="0" fontId="42" fillId="0" borderId="0" xfId="0" applyFont="1" applyBorder="1" applyAlignment="1">
      <alignment vertical="center"/>
    </xf>
    <xf numFmtId="38" fontId="40" fillId="0" borderId="7" xfId="28" applyNumberFormat="1" applyFont="1" applyFill="1" applyBorder="1" applyAlignment="1">
      <alignment vertical="center"/>
    </xf>
    <xf numFmtId="3" fontId="40" fillId="0" borderId="7" xfId="28" applyNumberFormat="1" applyFont="1" applyFill="1" applyBorder="1" applyAlignment="1">
      <alignment vertical="center"/>
    </xf>
    <xf numFmtId="0" fontId="40" fillId="0" borderId="0" xfId="0" applyFont="1" applyAlignment="1">
      <alignment vertical="center"/>
    </xf>
    <xf numFmtId="0" fontId="42" fillId="0" borderId="0" xfId="0" applyFont="1"/>
    <xf numFmtId="0" fontId="32" fillId="21" borderId="0" xfId="0" applyFont="1" applyFill="1" applyBorder="1" applyAlignment="1">
      <alignment horizontal="right" vertical="center"/>
    </xf>
    <xf numFmtId="38" fontId="40" fillId="21" borderId="0" xfId="29" applyNumberFormat="1" applyFont="1" applyFill="1" applyBorder="1" applyAlignment="1">
      <alignment horizontal="right" vertical="center"/>
    </xf>
    <xf numFmtId="0" fontId="40" fillId="21" borderId="0" xfId="0" applyFont="1" applyFill="1" applyBorder="1" applyAlignment="1">
      <alignment vertical="center"/>
    </xf>
    <xf numFmtId="3" fontId="40" fillId="21" borderId="0" xfId="0" applyNumberFormat="1" applyFont="1" applyFill="1" applyBorder="1" applyAlignment="1">
      <alignment vertical="center"/>
    </xf>
    <xf numFmtId="0" fontId="32" fillId="22" borderId="0" xfId="0" applyFont="1" applyFill="1" applyBorder="1" applyAlignment="1">
      <alignment horizontal="right" vertical="center"/>
    </xf>
    <xf numFmtId="3" fontId="40" fillId="22" borderId="0" xfId="29" applyNumberFormat="1" applyFont="1" applyFill="1" applyBorder="1" applyAlignment="1">
      <alignment horizontal="right" vertical="center"/>
    </xf>
    <xf numFmtId="3" fontId="40" fillId="22" borderId="0" xfId="0" applyNumberFormat="1" applyFont="1" applyFill="1" applyAlignment="1">
      <alignment vertical="center"/>
    </xf>
    <xf numFmtId="0" fontId="32" fillId="22" borderId="10" xfId="0" applyFont="1" applyFill="1" applyBorder="1" applyAlignment="1">
      <alignment horizontal="right" vertical="center"/>
    </xf>
    <xf numFmtId="3" fontId="40" fillId="22" borderId="10" xfId="29" applyNumberFormat="1" applyFont="1" applyFill="1" applyBorder="1" applyAlignment="1">
      <alignment horizontal="right" vertical="center"/>
    </xf>
    <xf numFmtId="3" fontId="40" fillId="22" borderId="10" xfId="0" applyNumberFormat="1" applyFont="1" applyFill="1" applyBorder="1" applyAlignment="1">
      <alignment vertical="center"/>
    </xf>
    <xf numFmtId="0" fontId="35" fillId="22" borderId="0" xfId="0" applyFont="1" applyFill="1" applyBorder="1" applyAlignment="1">
      <alignment horizontal="right" vertical="center"/>
    </xf>
    <xf numFmtId="38" fontId="41" fillId="22" borderId="0" xfId="29" applyNumberFormat="1" applyFont="1" applyFill="1" applyBorder="1" applyAlignment="1">
      <alignment horizontal="right" vertical="center"/>
    </xf>
    <xf numFmtId="0" fontId="4" fillId="0" borderId="0" xfId="0" applyFont="1"/>
    <xf numFmtId="0" fontId="28" fillId="0" borderId="0" xfId="0" applyNumberFormat="1" applyFont="1" applyAlignment="1">
      <alignment vertical="top"/>
    </xf>
    <xf numFmtId="0" fontId="45" fillId="0" borderId="0" xfId="0" applyNumberFormat="1" applyFont="1" applyAlignment="1">
      <alignment vertical="top"/>
    </xf>
    <xf numFmtId="0" fontId="45" fillId="0" borderId="0" xfId="0" applyNumberFormat="1" applyFont="1" applyAlignment="1">
      <alignment vertical="top" wrapText="1"/>
    </xf>
    <xf numFmtId="0" fontId="45" fillId="0" borderId="0" xfId="0" applyNumberFormat="1" applyFont="1"/>
    <xf numFmtId="0" fontId="45" fillId="0" borderId="0" xfId="0" applyNumberFormat="1" applyFont="1" applyAlignment="1">
      <alignment vertical="center"/>
    </xf>
    <xf numFmtId="0" fontId="2" fillId="0" borderId="0" xfId="0" applyNumberFormat="1" applyFont="1"/>
    <xf numFmtId="0" fontId="40" fillId="0" borderId="0" xfId="0" applyFont="1" applyBorder="1" applyAlignment="1">
      <alignment vertical="center"/>
    </xf>
    <xf numFmtId="0" fontId="4" fillId="0" borderId="0" xfId="0" applyFont="1" applyBorder="1" applyAlignment="1">
      <alignment vertical="center"/>
    </xf>
    <xf numFmtId="165" fontId="44" fillId="23" borderId="14" xfId="0" applyNumberFormat="1" applyFont="1" applyFill="1" applyBorder="1" applyAlignment="1">
      <alignment horizontal="center" vertical="center"/>
    </xf>
    <xf numFmtId="0" fontId="42" fillId="0" borderId="0" xfId="0" applyFont="1" applyAlignment="1"/>
    <xf numFmtId="0" fontId="42" fillId="0" borderId="0" xfId="0" applyFont="1" applyBorder="1" applyAlignment="1"/>
    <xf numFmtId="0" fontId="44" fillId="23" borderId="14" xfId="0" applyFont="1" applyFill="1" applyBorder="1" applyAlignment="1">
      <alignment horizontal="center" vertical="center" shrinkToFit="1"/>
    </xf>
    <xf numFmtId="0" fontId="40" fillId="20" borderId="0" xfId="0" applyFont="1" applyFill="1" applyBorder="1" applyAlignment="1">
      <alignment horizontal="right" shrinkToFit="1"/>
    </xf>
    <xf numFmtId="0" fontId="40" fillId="0" borderId="0" xfId="0" applyFont="1" applyAlignment="1">
      <alignment vertical="center" shrinkToFit="1"/>
    </xf>
    <xf numFmtId="0" fontId="40" fillId="0" borderId="0" xfId="0" applyFont="1" applyBorder="1" applyAlignment="1">
      <alignment vertical="center" shrinkToFit="1"/>
    </xf>
    <xf numFmtId="0" fontId="40" fillId="0" borderId="0" xfId="0" applyFont="1" applyFill="1" applyBorder="1" applyAlignment="1">
      <alignment vertical="center" shrinkToFit="1"/>
    </xf>
    <xf numFmtId="0" fontId="43" fillId="0" borderId="0" xfId="0" applyFont="1" applyFill="1" applyBorder="1" applyAlignment="1">
      <alignment horizontal="right" vertical="center" shrinkToFit="1"/>
    </xf>
    <xf numFmtId="3" fontId="48" fillId="0" borderId="13" xfId="28" applyNumberFormat="1" applyFont="1" applyBorder="1" applyAlignment="1">
      <alignment vertical="center"/>
    </xf>
    <xf numFmtId="0" fontId="47" fillId="24" borderId="12" xfId="0" applyFont="1" applyFill="1" applyBorder="1" applyAlignment="1">
      <alignment vertical="center" shrinkToFit="1"/>
    </xf>
    <xf numFmtId="0" fontId="47" fillId="21" borderId="11" xfId="0" applyFont="1" applyFill="1" applyBorder="1" applyAlignment="1">
      <alignment horizontal="right" shrinkToFit="1"/>
    </xf>
    <xf numFmtId="3" fontId="48" fillId="21" borderId="13" xfId="0" applyNumberFormat="1" applyFont="1" applyFill="1" applyBorder="1" applyAlignment="1">
      <alignment vertical="center"/>
    </xf>
    <xf numFmtId="0" fontId="49" fillId="0" borderId="0" xfId="0" applyFont="1" applyFill="1" applyBorder="1" applyAlignment="1">
      <alignment horizontal="right" vertical="center" shrinkToFit="1"/>
    </xf>
    <xf numFmtId="3" fontId="48" fillId="21" borderId="11" xfId="0" applyNumberFormat="1" applyFont="1" applyFill="1" applyBorder="1" applyAlignment="1"/>
    <xf numFmtId="3" fontId="50" fillId="21" borderId="11" xfId="0" applyNumberFormat="1" applyFont="1" applyFill="1" applyBorder="1" applyAlignment="1"/>
    <xf numFmtId="0" fontId="0" fillId="0" borderId="0" xfId="0" applyNumberFormat="1" applyFont="1" applyAlignment="1">
      <alignment vertical="top" wrapText="1"/>
    </xf>
    <xf numFmtId="0" fontId="44" fillId="25" borderId="14" xfId="0" applyFont="1" applyFill="1" applyBorder="1" applyAlignment="1">
      <alignment horizontal="center" vertical="center" shrinkToFit="1"/>
    </xf>
    <xf numFmtId="165" fontId="44" fillId="25" borderId="14" xfId="0" applyNumberFormat="1" applyFont="1" applyFill="1" applyBorder="1" applyAlignment="1">
      <alignment horizontal="center" vertical="center"/>
    </xf>
    <xf numFmtId="0" fontId="47" fillId="26" borderId="12" xfId="0" applyFont="1" applyFill="1" applyBorder="1" applyAlignment="1">
      <alignment vertical="center" shrinkToFit="1"/>
    </xf>
    <xf numFmtId="0" fontId="47" fillId="21" borderId="15" xfId="0" applyFont="1" applyFill="1" applyBorder="1" applyAlignment="1">
      <alignment horizontal="right" shrinkToFit="1"/>
    </xf>
    <xf numFmtId="3" fontId="48" fillId="21" borderId="15" xfId="0" applyNumberFormat="1" applyFont="1" applyFill="1" applyBorder="1" applyAlignment="1"/>
    <xf numFmtId="0" fontId="51" fillId="0" borderId="0" xfId="0" applyFont="1" applyAlignment="1">
      <alignment vertical="center"/>
    </xf>
    <xf numFmtId="0" fontId="2" fillId="0" borderId="0" xfId="0" applyFont="1"/>
    <xf numFmtId="166" fontId="40" fillId="20" borderId="0" xfId="42" applyNumberFormat="1" applyFont="1" applyFill="1" applyBorder="1" applyAlignment="1">
      <alignment horizontal="right"/>
    </xf>
    <xf numFmtId="0" fontId="52" fillId="27" borderId="16" xfId="0" applyFont="1" applyFill="1" applyBorder="1" applyAlignment="1">
      <alignment horizontal="left" vertical="center"/>
    </xf>
    <xf numFmtId="0" fontId="3" fillId="0" borderId="0" xfId="36" applyAlignment="1" applyProtection="1">
      <alignment horizontal="left" vertical="top"/>
    </xf>
    <xf numFmtId="0" fontId="53" fillId="0" borderId="0" xfId="0" applyFont="1" applyAlignment="1">
      <alignment horizontal="right" vertical="center"/>
    </xf>
    <xf numFmtId="0" fontId="54" fillId="28" borderId="0" xfId="0" applyFont="1" applyFill="1" applyAlignment="1">
      <alignment vertical="center"/>
    </xf>
    <xf numFmtId="0" fontId="55" fillId="28" borderId="0" xfId="0" applyFont="1" applyFill="1" applyAlignment="1">
      <alignment vertical="center"/>
    </xf>
    <xf numFmtId="0" fontId="56" fillId="28" borderId="0" xfId="0" applyFont="1" applyFill="1" applyAlignment="1">
      <alignment vertical="center"/>
    </xf>
    <xf numFmtId="0" fontId="57" fillId="0" borderId="0" xfId="0" applyFont="1" applyBorder="1" applyAlignment="1">
      <alignment horizontal="right"/>
    </xf>
    <xf numFmtId="0" fontId="1" fillId="0" borderId="0" xfId="46"/>
    <xf numFmtId="0" fontId="35" fillId="22" borderId="17" xfId="0" applyFont="1" applyFill="1" applyBorder="1" applyAlignment="1">
      <alignment horizontal="right" vertical="center"/>
    </xf>
    <xf numFmtId="38" fontId="41" fillId="22" borderId="17" xfId="29" applyNumberFormat="1" applyFont="1" applyFill="1" applyBorder="1" applyAlignment="1">
      <alignment horizontal="right" vertical="center"/>
    </xf>
    <xf numFmtId="3" fontId="41" fillId="22" borderId="0" xfId="0" applyNumberFormat="1" applyFont="1" applyFill="1" applyAlignment="1">
      <alignment vertical="center"/>
    </xf>
    <xf numFmtId="3" fontId="41" fillId="22" borderId="18" xfId="0" applyNumberFormat="1" applyFont="1" applyFill="1" applyBorder="1" applyAlignment="1">
      <alignment vertical="center"/>
    </xf>
    <xf numFmtId="38" fontId="41" fillId="22" borderId="19" xfId="29" applyNumberFormat="1" applyFont="1" applyFill="1" applyBorder="1" applyAlignment="1">
      <alignment horizontal="right" vertical="center"/>
    </xf>
    <xf numFmtId="3" fontId="40" fillId="22" borderId="18" xfId="0" applyNumberFormat="1" applyFont="1" applyFill="1" applyBorder="1" applyAlignment="1">
      <alignment vertical="center"/>
    </xf>
    <xf numFmtId="3" fontId="40" fillId="22" borderId="20" xfId="0" applyNumberFormat="1" applyFont="1" applyFill="1" applyBorder="1" applyAlignment="1">
      <alignment vertical="center"/>
    </xf>
    <xf numFmtId="38" fontId="41" fillId="22" borderId="18" xfId="29" applyNumberFormat="1" applyFont="1" applyFill="1" applyBorder="1" applyAlignment="1">
      <alignment horizontal="right" vertical="center"/>
    </xf>
    <xf numFmtId="0" fontId="3" fillId="0" borderId="0" xfId="36" applyBorder="1" applyAlignment="1" applyProtection="1"/>
    <xf numFmtId="0" fontId="38" fillId="25" borderId="0" xfId="0" applyFont="1" applyFill="1" applyAlignment="1">
      <alignment horizontal="center" vertical="center"/>
    </xf>
    <xf numFmtId="0" fontId="38" fillId="25" borderId="0" xfId="0" applyFont="1" applyFill="1" applyAlignment="1">
      <alignment horizontal="right" vertical="center"/>
    </xf>
    <xf numFmtId="0" fontId="38" fillId="25" borderId="18" xfId="0" applyFont="1" applyFill="1" applyBorder="1" applyAlignment="1">
      <alignment horizontal="right" vertical="center"/>
    </xf>
    <xf numFmtId="0" fontId="3" fillId="0" borderId="0" xfId="36" applyAlignment="1" applyProtection="1">
      <alignment horizontal="right"/>
    </xf>
  </cellXfs>
  <cellStyles count="47">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26" builtinId="22" customBuiltin="1"/>
    <cellStyle name="Cella collegata" xfId="38" builtinId="24" customBuiltin="1"/>
    <cellStyle name="Cella da controllare" xfId="27" builtinId="23" customBuiltin="1"/>
    <cellStyle name="Collegamento ipertestuale" xfId="36" builtinId="8"/>
    <cellStyle name="Colore 1" xfId="19" builtinId="29" customBuiltin="1"/>
    <cellStyle name="Colore 2" xfId="20" builtinId="33" customBuiltin="1"/>
    <cellStyle name="Colore 3" xfId="21" builtinId="37" customBuiltin="1"/>
    <cellStyle name="Colore 4" xfId="22" builtinId="41" customBuiltin="1"/>
    <cellStyle name="Colore 5" xfId="23" builtinId="45" customBuiltin="1"/>
    <cellStyle name="Colore 6" xfId="24" builtinId="49" customBuiltin="1"/>
    <cellStyle name="Input" xfId="37" builtinId="20" customBuiltin="1"/>
    <cellStyle name="Migliaia" xfId="28" builtinId="3"/>
    <cellStyle name="Neutrale" xfId="39" builtinId="28" customBuiltin="1"/>
    <cellStyle name="Normale" xfId="0" builtinId="0" customBuiltin="1"/>
    <cellStyle name="Normale 2" xfId="46" xr:uid="{CE3AE755-D306-4A23-8827-45BF6A2FAE6B}"/>
    <cellStyle name="Nota" xfId="40" builtinId="10" customBuiltin="1"/>
    <cellStyle name="Output" xfId="41" builtinId="21" customBuiltin="1"/>
    <cellStyle name="Percentuale" xfId="42" builtinId="5"/>
    <cellStyle name="Testo avviso" xfId="45" builtinId="11" customBuiltin="1"/>
    <cellStyle name="Testo descrittivo" xfId="30" builtinId="53" customBuiltin="1"/>
    <cellStyle name="Titolo" xfId="43" builtinId="15" customBuiltin="1"/>
    <cellStyle name="Titolo 1" xfId="32" builtinId="16" customBuiltin="1"/>
    <cellStyle name="Titolo 2" xfId="33" builtinId="17" customBuiltin="1"/>
    <cellStyle name="Titolo 3" xfId="34" builtinId="18" customBuiltin="1"/>
    <cellStyle name="Titolo 4" xfId="35" builtinId="19" customBuiltin="1"/>
    <cellStyle name="Totale" xfId="44" builtinId="25" customBuiltin="1"/>
    <cellStyle name="Valore non valido" xfId="25" builtinId="27" customBuiltin="1"/>
    <cellStyle name="Valore valido" xfId="31" builtinId="26" customBuiltin="1"/>
    <cellStyle name="Valuta" xfId="29" builtinId="4"/>
  </cellStyles>
  <dxfs count="14">
    <dxf>
      <fill>
        <patternFill patternType="none">
          <bgColor auto="1"/>
        </patternFill>
      </fill>
    </dxf>
    <dxf>
      <fill>
        <patternFill patternType="solid">
          <fgColor indexed="64"/>
          <bgColor theme="6" tint="0.79998168889431442"/>
        </patternFill>
      </fill>
    </dxf>
    <dxf>
      <font>
        <b/>
        <i val="0"/>
      </font>
    </dxf>
    <dxf>
      <font>
        <b/>
        <i val="0"/>
      </font>
      <fill>
        <patternFill>
          <bgColor theme="6" tint="0.79998168889431442"/>
        </patternFill>
      </fill>
    </dxf>
    <dxf>
      <font>
        <b/>
        <color theme="1"/>
      </font>
      <fill>
        <patternFill>
          <bgColor theme="0" tint="-4.9989318521683403E-2"/>
        </patternFill>
      </fill>
      <border>
        <left/>
        <right/>
        <top style="double">
          <color theme="6"/>
        </top>
        <bottom/>
        <vertical/>
        <horizontal/>
      </border>
    </dxf>
    <dxf>
      <font>
        <b/>
        <color theme="0"/>
      </font>
      <fill>
        <patternFill>
          <bgColor theme="6"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
      <fill>
        <patternFill patternType="none">
          <bgColor auto="1"/>
        </patternFill>
      </fill>
    </dxf>
    <dxf>
      <fill>
        <patternFill patternType="solid">
          <fgColor indexed="64"/>
          <bgColor theme="4" tint="0.79998168889431442"/>
        </patternFill>
      </fill>
    </dxf>
    <dxf>
      <font>
        <b/>
        <i val="0"/>
      </font>
    </dxf>
    <dxf>
      <font>
        <b/>
        <i val="0"/>
      </font>
      <fill>
        <patternFill>
          <bgColor theme="4" tint="0.79998168889431442"/>
        </patternFill>
      </fill>
    </dxf>
    <dxf>
      <font>
        <b/>
        <color theme="1"/>
      </font>
      <fill>
        <patternFill>
          <bgColor theme="0" tint="-4.9989318521683403E-2"/>
        </patternFill>
      </fill>
      <border>
        <left/>
        <right/>
        <top style="double">
          <color theme="4"/>
        </top>
        <bottom/>
        <vertical/>
        <horizontal/>
      </border>
    </dxf>
    <dxf>
      <font>
        <b/>
        <color theme="0"/>
      </font>
      <fill>
        <patternFill>
          <bgColor theme="4"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s>
  <tableStyles count="2" defaultTableStyle="TableStyleMedium2" defaultPivotStyle="PivotStyleLight16">
    <tableStyle name="Accent 1 - Vertex4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secondRowStripe" dxfId="7"/>
    </tableStyle>
    <tableStyle name="Accent 5 - Vertex42"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0033"/>
      <color rgb="FF006600"/>
      <color rgb="FFCC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0986547085201794"/>
          <c:y val="0.14112903225806453"/>
          <c:w val="0.86098654708520184"/>
          <c:h val="0.72177419354838712"/>
        </c:manualLayout>
      </c:layout>
      <c:barChart>
        <c:barDir val="col"/>
        <c:grouping val="clustered"/>
        <c:varyColors val="0"/>
        <c:ser>
          <c:idx val="0"/>
          <c:order val="0"/>
          <c:tx>
            <c:strRef>
              <c:f>Riepilogo!$A$9</c:f>
              <c:strCache>
                <c:ptCount val="1"/>
                <c:pt idx="0">
                  <c:v>NETTO (Entrate - Uscite)</c:v>
                </c:pt>
              </c:strCache>
            </c:strRef>
          </c:tx>
          <c:spPr>
            <a:solidFill>
              <a:srgbClr val="2C4675"/>
            </a:solidFill>
            <a:ln>
              <a:noFill/>
            </a:ln>
          </c:spPr>
          <c:invertIfNegative val="1"/>
          <c:cat>
            <c:strRef>
              <c:f>Riepilogo!$B$6:$M$6</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Riepilogo!$B$9:$M$9</c:f>
              <c:numCache>
                <c:formatCode>#,##0_);[Red]\(#,##0\)</c:formatCode>
                <c:ptCount val="12"/>
                <c:pt idx="0">
                  <c:v>870</c:v>
                </c:pt>
                <c:pt idx="1">
                  <c:v>780</c:v>
                </c:pt>
                <c:pt idx="2">
                  <c:v>870</c:v>
                </c:pt>
                <c:pt idx="3">
                  <c:v>170</c:v>
                </c:pt>
                <c:pt idx="4">
                  <c:v>780</c:v>
                </c:pt>
                <c:pt idx="5">
                  <c:v>770</c:v>
                </c:pt>
                <c:pt idx="6">
                  <c:v>-1130</c:v>
                </c:pt>
                <c:pt idx="7">
                  <c:v>570</c:v>
                </c:pt>
                <c:pt idx="8">
                  <c:v>610</c:v>
                </c:pt>
                <c:pt idx="9">
                  <c:v>240</c:v>
                </c:pt>
                <c:pt idx="10">
                  <c:v>870</c:v>
                </c:pt>
                <c:pt idx="11">
                  <c:v>710</c:v>
                </c:pt>
              </c:numCache>
            </c:numRef>
          </c:val>
          <c:extLst>
            <c:ext xmlns:c14="http://schemas.microsoft.com/office/drawing/2007/8/2/chart" uri="{6F2FDCE9-48DA-4B69-8628-5D25D57E5C99}">
              <c14:invertSolidFillFmt>
                <c14:spPr xmlns:c14="http://schemas.microsoft.com/office/drawing/2007/8/2/chart">
                  <a:solidFill>
                    <a:srgbClr val="953535"/>
                  </a:solidFill>
                  <a:ln>
                    <a:noFill/>
                  </a:ln>
                </c14:spPr>
              </c14:invertSolidFillFmt>
            </c:ext>
            <c:ext xmlns:c16="http://schemas.microsoft.com/office/drawing/2014/chart" uri="{C3380CC4-5D6E-409C-BE32-E72D297353CC}">
              <c16:uniqueId val="{00000000-E2C8-413F-8B5C-39CEAE2C2D2C}"/>
            </c:ext>
          </c:extLst>
        </c:ser>
        <c:dLbls>
          <c:showLegendKey val="0"/>
          <c:showVal val="0"/>
          <c:showCatName val="0"/>
          <c:showSerName val="0"/>
          <c:showPercent val="0"/>
          <c:showBubbleSize val="0"/>
        </c:dLbls>
        <c:gapWidth val="90"/>
        <c:overlap val="100"/>
        <c:axId val="266345856"/>
        <c:axId val="266352128"/>
      </c:barChart>
      <c:lineChart>
        <c:grouping val="standard"/>
        <c:varyColors val="0"/>
        <c:ser>
          <c:idx val="1"/>
          <c:order val="1"/>
          <c:tx>
            <c:strRef>
              <c:f>Riepilogo!$A$11</c:f>
              <c:strCache>
                <c:ptCount val="1"/>
                <c:pt idx="0">
                  <c:v>Saldo Gestione Corrente</c:v>
                </c:pt>
              </c:strCache>
            </c:strRef>
          </c:tx>
          <c:spPr>
            <a:ln w="31750">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strRef>
              <c:f>Riepilogo!$B$6:$M$6</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Riepilogo!$B$11:$M$11</c:f>
              <c:numCache>
                <c:formatCode>#,##0_);[Red]\(#,##0\)</c:formatCode>
                <c:ptCount val="12"/>
                <c:pt idx="0">
                  <c:v>1870</c:v>
                </c:pt>
                <c:pt idx="1">
                  <c:v>2650</c:v>
                </c:pt>
                <c:pt idx="2">
                  <c:v>3520</c:v>
                </c:pt>
                <c:pt idx="3">
                  <c:v>3690</c:v>
                </c:pt>
                <c:pt idx="4">
                  <c:v>4470</c:v>
                </c:pt>
                <c:pt idx="5">
                  <c:v>5240</c:v>
                </c:pt>
                <c:pt idx="6">
                  <c:v>4110</c:v>
                </c:pt>
                <c:pt idx="7">
                  <c:v>4680</c:v>
                </c:pt>
                <c:pt idx="8">
                  <c:v>5290</c:v>
                </c:pt>
                <c:pt idx="9">
                  <c:v>5530</c:v>
                </c:pt>
                <c:pt idx="10">
                  <c:v>6400</c:v>
                </c:pt>
                <c:pt idx="11">
                  <c:v>7110</c:v>
                </c:pt>
              </c:numCache>
            </c:numRef>
          </c:val>
          <c:smooth val="0"/>
          <c:extLst>
            <c:ext xmlns:c16="http://schemas.microsoft.com/office/drawing/2014/chart" uri="{C3380CC4-5D6E-409C-BE32-E72D297353CC}">
              <c16:uniqueId val="{00000001-E2C8-413F-8B5C-39CEAE2C2D2C}"/>
            </c:ext>
          </c:extLst>
        </c:ser>
        <c:dLbls>
          <c:showLegendKey val="0"/>
          <c:showVal val="0"/>
          <c:showCatName val="0"/>
          <c:showSerName val="0"/>
          <c:showPercent val="0"/>
          <c:showBubbleSize val="0"/>
        </c:dLbls>
        <c:marker val="1"/>
        <c:smooth val="0"/>
        <c:axId val="266345856"/>
        <c:axId val="266352128"/>
      </c:lineChart>
      <c:catAx>
        <c:axId val="266345856"/>
        <c:scaling>
          <c:orientation val="minMax"/>
        </c:scaling>
        <c:delete val="0"/>
        <c:axPos val="b"/>
        <c:numFmt formatCode="General" sourceLinked="1"/>
        <c:majorTickMark val="out"/>
        <c:minorTickMark val="none"/>
        <c:tickLblPos val="low"/>
        <c:txPr>
          <a:bodyPr rot="0" vert="horz"/>
          <a:lstStyle/>
          <a:p>
            <a:pPr>
              <a:defRPr/>
            </a:pPr>
            <a:endParaRPr lang="it-IT"/>
          </a:p>
        </c:txPr>
        <c:crossAx val="266352128"/>
        <c:crossesAt val="0"/>
        <c:auto val="1"/>
        <c:lblAlgn val="ctr"/>
        <c:lblOffset val="100"/>
        <c:tickLblSkip val="1"/>
        <c:tickMarkSkip val="1"/>
        <c:noMultiLvlLbl val="0"/>
      </c:catAx>
      <c:valAx>
        <c:axId val="266352128"/>
        <c:scaling>
          <c:orientation val="minMax"/>
        </c:scaling>
        <c:delete val="0"/>
        <c:axPos val="l"/>
        <c:numFmt formatCode="#,##0_);[Red]\(#,##0\)" sourceLinked="1"/>
        <c:majorTickMark val="out"/>
        <c:minorTickMark val="none"/>
        <c:tickLblPos val="nextTo"/>
        <c:txPr>
          <a:bodyPr rot="0" vert="horz"/>
          <a:lstStyle/>
          <a:p>
            <a:pPr>
              <a:defRPr/>
            </a:pPr>
            <a:endParaRPr lang="it-IT"/>
          </a:p>
        </c:txPr>
        <c:crossAx val="266345856"/>
        <c:crosses val="autoZero"/>
        <c:crossBetween val="between"/>
      </c:valAx>
      <c:spPr>
        <a:noFill/>
        <a:ln w="25400">
          <a:noFill/>
        </a:ln>
      </c:spPr>
    </c:plotArea>
    <c:legend>
      <c:legendPos val="r"/>
      <c:layout>
        <c:manualLayout>
          <c:xMode val="edge"/>
          <c:yMode val="edge"/>
          <c:x val="7.0005030621172359E-2"/>
          <c:y val="2.0161290322580645E-2"/>
          <c:w val="0.90981561679790024"/>
          <c:h val="0.10080645161290322"/>
        </c:manualLayout>
      </c:layout>
      <c:overlay val="0"/>
    </c:legend>
    <c:plotVisOnly val="0"/>
    <c:dispBlanksAs val="gap"/>
    <c:showDLblsOverMax val="0"/>
  </c:chart>
  <c:spPr>
    <a:ln>
      <a:noFill/>
    </a:ln>
  </c:spPr>
  <c:txPr>
    <a:bodyPr/>
    <a:lstStyle/>
    <a:p>
      <a:pPr>
        <a:defRPr>
          <a:latin typeface="+mn-lt"/>
        </a:defRPr>
      </a:pPr>
      <a:endParaRPr lang="it-IT"/>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0.13302767191494938"/>
          <c:y val="0.14859496029022454"/>
          <c:w val="0.83027615919330466"/>
          <c:h val="0.71486224139621535"/>
        </c:manualLayout>
      </c:layout>
      <c:barChart>
        <c:barDir val="col"/>
        <c:grouping val="clustered"/>
        <c:varyColors val="0"/>
        <c:ser>
          <c:idx val="0"/>
          <c:order val="0"/>
          <c:tx>
            <c:strRef>
              <c:f>Riepilogo!$A$12</c:f>
              <c:strCache>
                <c:ptCount val="1"/>
                <c:pt idx="0">
                  <c:v>Saldo Risparmi</c:v>
                </c:pt>
              </c:strCache>
            </c:strRef>
          </c:tx>
          <c:spPr>
            <a:solidFill>
              <a:schemeClr val="accent1">
                <a:lumMod val="40000"/>
                <a:lumOff val="60000"/>
              </a:schemeClr>
            </a:solidFill>
            <a:ln>
              <a:solidFill>
                <a:schemeClr val="accent1">
                  <a:lumMod val="75000"/>
                </a:schemeClr>
              </a:solidFill>
            </a:ln>
          </c:spPr>
          <c:invertIfNegative val="0"/>
          <c:cat>
            <c:strRef>
              <c:f>Riepilogo!$B$6:$M$6</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Riepilogo!$B$12:$M$12</c:f>
              <c:numCache>
                <c:formatCode>#,##0_);[Red]\(#,##0\)</c:formatCode>
                <c:ptCount val="12"/>
                <c:pt idx="0">
                  <c:v>2100</c:v>
                </c:pt>
                <c:pt idx="1">
                  <c:v>2200</c:v>
                </c:pt>
                <c:pt idx="2">
                  <c:v>2300</c:v>
                </c:pt>
                <c:pt idx="3">
                  <c:v>2400</c:v>
                </c:pt>
                <c:pt idx="4">
                  <c:v>2500</c:v>
                </c:pt>
                <c:pt idx="5">
                  <c:v>2600</c:v>
                </c:pt>
                <c:pt idx="6">
                  <c:v>2700</c:v>
                </c:pt>
                <c:pt idx="7">
                  <c:v>2800</c:v>
                </c:pt>
                <c:pt idx="8">
                  <c:v>2900</c:v>
                </c:pt>
                <c:pt idx="9">
                  <c:v>3000</c:v>
                </c:pt>
                <c:pt idx="10">
                  <c:v>3100</c:v>
                </c:pt>
                <c:pt idx="11">
                  <c:v>3200</c:v>
                </c:pt>
              </c:numCache>
            </c:numRef>
          </c:val>
          <c:extLst>
            <c:ext xmlns:c16="http://schemas.microsoft.com/office/drawing/2014/chart" uri="{C3380CC4-5D6E-409C-BE32-E72D297353CC}">
              <c16:uniqueId val="{00000000-8603-43BC-987F-D9F513C4A137}"/>
            </c:ext>
          </c:extLst>
        </c:ser>
        <c:dLbls>
          <c:showLegendKey val="0"/>
          <c:showVal val="0"/>
          <c:showCatName val="0"/>
          <c:showSerName val="0"/>
          <c:showPercent val="0"/>
          <c:showBubbleSize val="0"/>
        </c:dLbls>
        <c:gapWidth val="70"/>
        <c:axId val="266491008"/>
        <c:axId val="266500352"/>
      </c:barChart>
      <c:catAx>
        <c:axId val="266491008"/>
        <c:scaling>
          <c:orientation val="minMax"/>
        </c:scaling>
        <c:delete val="0"/>
        <c:axPos val="b"/>
        <c:numFmt formatCode="General" sourceLinked="1"/>
        <c:majorTickMark val="out"/>
        <c:minorTickMark val="none"/>
        <c:tickLblPos val="nextTo"/>
        <c:txPr>
          <a:bodyPr rot="0" vert="horz"/>
          <a:lstStyle/>
          <a:p>
            <a:pPr>
              <a:defRPr/>
            </a:pPr>
            <a:endParaRPr lang="it-IT"/>
          </a:p>
        </c:txPr>
        <c:crossAx val="266500352"/>
        <c:crossesAt val="0"/>
        <c:auto val="1"/>
        <c:lblAlgn val="ctr"/>
        <c:lblOffset val="100"/>
        <c:tickLblSkip val="1"/>
        <c:tickMarkSkip val="1"/>
        <c:noMultiLvlLbl val="0"/>
      </c:catAx>
      <c:valAx>
        <c:axId val="266500352"/>
        <c:scaling>
          <c:orientation val="minMax"/>
        </c:scaling>
        <c:delete val="0"/>
        <c:axPos val="l"/>
        <c:numFmt formatCode="#,##0_);[Red]\(#,##0\)" sourceLinked="1"/>
        <c:majorTickMark val="out"/>
        <c:minorTickMark val="none"/>
        <c:tickLblPos val="nextTo"/>
        <c:txPr>
          <a:bodyPr rot="0" vert="horz"/>
          <a:lstStyle/>
          <a:p>
            <a:pPr>
              <a:defRPr/>
            </a:pPr>
            <a:endParaRPr lang="it-IT"/>
          </a:p>
        </c:txPr>
        <c:crossAx val="266491008"/>
        <c:crosses val="autoZero"/>
        <c:crossBetween val="between"/>
      </c:valAx>
      <c:spPr>
        <a:noFill/>
        <a:ln w="25400">
          <a:noFill/>
        </a:ln>
      </c:spPr>
    </c:plotArea>
    <c:legend>
      <c:legendPos val="r"/>
      <c:layout>
        <c:manualLayout>
          <c:xMode val="edge"/>
          <c:yMode val="edge"/>
          <c:x val="0.32110127703608471"/>
          <c:y val="2.0080400039219532E-2"/>
          <c:w val="0.39220227409407488"/>
          <c:h val="0.10040200019609766"/>
        </c:manualLayout>
      </c:layout>
      <c:overlay val="0"/>
    </c:legend>
    <c:plotVisOnly val="0"/>
    <c:dispBlanksAs val="gap"/>
    <c:showDLblsOverMax val="0"/>
  </c:chart>
  <c:spPr>
    <a:ln>
      <a:noFill/>
    </a:ln>
  </c:sp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a:t>Andamento</a:t>
            </a:r>
            <a:r>
              <a:rPr lang="it-IT" baseline="0"/>
              <a:t> Spese</a:t>
            </a:r>
            <a:endParaRPr lang="it-I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barChart>
        <c:barDir val="col"/>
        <c:grouping val="stacked"/>
        <c:varyColors val="0"/>
        <c:ser>
          <c:idx val="0"/>
          <c:order val="0"/>
          <c:tx>
            <c:strRef>
              <c:f>Riepilogo!$A$31</c:f>
              <c:strCache>
                <c:ptCount val="1"/>
                <c:pt idx="0">
                  <c:v>Uscite Per Risparmi</c:v>
                </c:pt>
              </c:strCache>
            </c:strRef>
          </c:tx>
          <c:spPr>
            <a:solidFill>
              <a:schemeClr val="accent1"/>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Riepilogo!$B$31:$M$31</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5A3A-442A-B0CF-7C99F7F93E1D}"/>
            </c:ext>
          </c:extLst>
        </c:ser>
        <c:ser>
          <c:idx val="1"/>
          <c:order val="1"/>
          <c:tx>
            <c:strRef>
              <c:f>Riepilogo!$A$32</c:f>
              <c:strCache>
                <c:ptCount val="1"/>
                <c:pt idx="0">
                  <c:v>Uscite Per La Casa</c:v>
                </c:pt>
              </c:strCache>
            </c:strRef>
          </c:tx>
          <c:spPr>
            <a:solidFill>
              <a:schemeClr val="accent2"/>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Riepilogo!$B$32:$M$32</c:f>
              <c:numCache>
                <c:formatCode>#,##0</c:formatCode>
                <c:ptCount val="12"/>
                <c:pt idx="0">
                  <c:v>630</c:v>
                </c:pt>
                <c:pt idx="1">
                  <c:v>630</c:v>
                </c:pt>
                <c:pt idx="2">
                  <c:v>630</c:v>
                </c:pt>
                <c:pt idx="3">
                  <c:v>630</c:v>
                </c:pt>
                <c:pt idx="4">
                  <c:v>630</c:v>
                </c:pt>
                <c:pt idx="5">
                  <c:v>630</c:v>
                </c:pt>
                <c:pt idx="6">
                  <c:v>630</c:v>
                </c:pt>
                <c:pt idx="7">
                  <c:v>630</c:v>
                </c:pt>
                <c:pt idx="8">
                  <c:v>630</c:v>
                </c:pt>
                <c:pt idx="9">
                  <c:v>630</c:v>
                </c:pt>
                <c:pt idx="10">
                  <c:v>630</c:v>
                </c:pt>
                <c:pt idx="11">
                  <c:v>630</c:v>
                </c:pt>
              </c:numCache>
            </c:numRef>
          </c:val>
          <c:extLst>
            <c:ext xmlns:c16="http://schemas.microsoft.com/office/drawing/2014/chart" uri="{C3380CC4-5D6E-409C-BE32-E72D297353CC}">
              <c16:uniqueId val="{00000001-5A3A-442A-B0CF-7C99F7F93E1D}"/>
            </c:ext>
          </c:extLst>
        </c:ser>
        <c:ser>
          <c:idx val="2"/>
          <c:order val="2"/>
          <c:tx>
            <c:strRef>
              <c:f>Riepilogo!$A$33</c:f>
              <c:strCache>
                <c:ptCount val="1"/>
                <c:pt idx="0">
                  <c:v>Vita Quotidiana</c:v>
                </c:pt>
              </c:strCache>
            </c:strRef>
          </c:tx>
          <c:spPr>
            <a:solidFill>
              <a:schemeClr val="accent3"/>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Riepilogo!$B$33:$M$33</c:f>
              <c:numCache>
                <c:formatCode>#,##0</c:formatCode>
                <c:ptCount val="12"/>
                <c:pt idx="0">
                  <c:v>600</c:v>
                </c:pt>
                <c:pt idx="1">
                  <c:v>660</c:v>
                </c:pt>
                <c:pt idx="2">
                  <c:v>600</c:v>
                </c:pt>
                <c:pt idx="3">
                  <c:v>600</c:v>
                </c:pt>
                <c:pt idx="4">
                  <c:v>660</c:v>
                </c:pt>
                <c:pt idx="5">
                  <c:v>600</c:v>
                </c:pt>
                <c:pt idx="6">
                  <c:v>600</c:v>
                </c:pt>
                <c:pt idx="7">
                  <c:v>600</c:v>
                </c:pt>
                <c:pt idx="8">
                  <c:v>660</c:v>
                </c:pt>
                <c:pt idx="9">
                  <c:v>600</c:v>
                </c:pt>
                <c:pt idx="10">
                  <c:v>600</c:v>
                </c:pt>
                <c:pt idx="11">
                  <c:v>660</c:v>
                </c:pt>
              </c:numCache>
            </c:numRef>
          </c:val>
          <c:extLst>
            <c:ext xmlns:c16="http://schemas.microsoft.com/office/drawing/2014/chart" uri="{C3380CC4-5D6E-409C-BE32-E72D297353CC}">
              <c16:uniqueId val="{00000002-5A3A-442A-B0CF-7C99F7F93E1D}"/>
            </c:ext>
          </c:extLst>
        </c:ser>
        <c:ser>
          <c:idx val="3"/>
          <c:order val="3"/>
          <c:tx>
            <c:strRef>
              <c:f>Riepilogo!$A$34</c:f>
              <c:strCache>
                <c:ptCount val="1"/>
                <c:pt idx="0">
                  <c:v>Bambini</c:v>
                </c:pt>
              </c:strCache>
            </c:strRef>
          </c:tx>
          <c:spPr>
            <a:solidFill>
              <a:schemeClr val="accent4"/>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Riepilogo!$B$34:$M$34</c:f>
              <c:numCache>
                <c:formatCode>#,##0</c:formatCode>
                <c:ptCount val="12"/>
                <c:pt idx="0">
                  <c:v>0</c:v>
                </c:pt>
                <c:pt idx="1">
                  <c:v>0</c:v>
                </c:pt>
                <c:pt idx="2">
                  <c:v>0</c:v>
                </c:pt>
                <c:pt idx="3">
                  <c:v>0</c:v>
                </c:pt>
                <c:pt idx="4">
                  <c:v>0</c:v>
                </c:pt>
                <c:pt idx="5">
                  <c:v>0</c:v>
                </c:pt>
                <c:pt idx="6">
                  <c:v>0</c:v>
                </c:pt>
                <c:pt idx="7">
                  <c:v>0</c:v>
                </c:pt>
                <c:pt idx="8">
                  <c:v>200</c:v>
                </c:pt>
                <c:pt idx="9">
                  <c:v>0</c:v>
                </c:pt>
                <c:pt idx="10">
                  <c:v>0</c:v>
                </c:pt>
                <c:pt idx="11">
                  <c:v>0</c:v>
                </c:pt>
              </c:numCache>
            </c:numRef>
          </c:val>
          <c:extLst>
            <c:ext xmlns:c16="http://schemas.microsoft.com/office/drawing/2014/chart" uri="{C3380CC4-5D6E-409C-BE32-E72D297353CC}">
              <c16:uniqueId val="{00000003-5A3A-442A-B0CF-7C99F7F93E1D}"/>
            </c:ext>
          </c:extLst>
        </c:ser>
        <c:ser>
          <c:idx val="4"/>
          <c:order val="4"/>
          <c:tx>
            <c:strRef>
              <c:f>Riepilogo!$A$35</c:f>
              <c:strCache>
                <c:ptCount val="1"/>
                <c:pt idx="0">
                  <c:v>Trasporti</c:v>
                </c:pt>
              </c:strCache>
            </c:strRef>
          </c:tx>
          <c:spPr>
            <a:solidFill>
              <a:schemeClr val="accent5"/>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Riepilogo!$B$35:$M$35</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4-5A3A-442A-B0CF-7C99F7F93E1D}"/>
            </c:ext>
          </c:extLst>
        </c:ser>
        <c:ser>
          <c:idx val="5"/>
          <c:order val="5"/>
          <c:tx>
            <c:strRef>
              <c:f>Riepilogo!$A$36</c:f>
              <c:strCache>
                <c:ptCount val="1"/>
                <c:pt idx="0">
                  <c:v>Salute</c:v>
                </c:pt>
              </c:strCache>
            </c:strRef>
          </c:tx>
          <c:spPr>
            <a:solidFill>
              <a:schemeClr val="accent6"/>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Riepilogo!$B$36:$M$36</c:f>
              <c:numCache>
                <c:formatCode>#,##0</c:formatCode>
                <c:ptCount val="12"/>
                <c:pt idx="0">
                  <c:v>0</c:v>
                </c:pt>
                <c:pt idx="1">
                  <c:v>30</c:v>
                </c:pt>
                <c:pt idx="2">
                  <c:v>0</c:v>
                </c:pt>
                <c:pt idx="3">
                  <c:v>0</c:v>
                </c:pt>
                <c:pt idx="4">
                  <c:v>30</c:v>
                </c:pt>
                <c:pt idx="5">
                  <c:v>0</c:v>
                </c:pt>
                <c:pt idx="6">
                  <c:v>0</c:v>
                </c:pt>
                <c:pt idx="7">
                  <c:v>0</c:v>
                </c:pt>
                <c:pt idx="8">
                  <c:v>0</c:v>
                </c:pt>
                <c:pt idx="9">
                  <c:v>30</c:v>
                </c:pt>
                <c:pt idx="10">
                  <c:v>0</c:v>
                </c:pt>
                <c:pt idx="11">
                  <c:v>0</c:v>
                </c:pt>
              </c:numCache>
            </c:numRef>
          </c:val>
          <c:extLst>
            <c:ext xmlns:c16="http://schemas.microsoft.com/office/drawing/2014/chart" uri="{C3380CC4-5D6E-409C-BE32-E72D297353CC}">
              <c16:uniqueId val="{00000005-5A3A-442A-B0CF-7C99F7F93E1D}"/>
            </c:ext>
          </c:extLst>
        </c:ser>
        <c:ser>
          <c:idx val="6"/>
          <c:order val="6"/>
          <c:tx>
            <c:strRef>
              <c:f>Riepilogo!$A$37</c:f>
              <c:strCache>
                <c:ptCount val="1"/>
                <c:pt idx="0">
                  <c:v>Assicurazioni</c:v>
                </c:pt>
              </c:strCache>
            </c:strRef>
          </c:tx>
          <c:spPr>
            <a:solidFill>
              <a:schemeClr val="accent1">
                <a:lumMod val="6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Riepilogo!$B$37:$M$37</c:f>
              <c:numCache>
                <c:formatCode>#,##0</c:formatCode>
                <c:ptCount val="12"/>
                <c:pt idx="0">
                  <c:v>0</c:v>
                </c:pt>
                <c:pt idx="1">
                  <c:v>0</c:v>
                </c:pt>
                <c:pt idx="2">
                  <c:v>0</c:v>
                </c:pt>
                <c:pt idx="3">
                  <c:v>600</c:v>
                </c:pt>
                <c:pt idx="4">
                  <c:v>0</c:v>
                </c:pt>
                <c:pt idx="5">
                  <c:v>0</c:v>
                </c:pt>
                <c:pt idx="6">
                  <c:v>0</c:v>
                </c:pt>
                <c:pt idx="7">
                  <c:v>0</c:v>
                </c:pt>
                <c:pt idx="8">
                  <c:v>0</c:v>
                </c:pt>
                <c:pt idx="9">
                  <c:v>600</c:v>
                </c:pt>
                <c:pt idx="10">
                  <c:v>0</c:v>
                </c:pt>
                <c:pt idx="11">
                  <c:v>0</c:v>
                </c:pt>
              </c:numCache>
            </c:numRef>
          </c:val>
          <c:extLst>
            <c:ext xmlns:c16="http://schemas.microsoft.com/office/drawing/2014/chart" uri="{C3380CC4-5D6E-409C-BE32-E72D297353CC}">
              <c16:uniqueId val="{00000006-5A3A-442A-B0CF-7C99F7F93E1D}"/>
            </c:ext>
          </c:extLst>
        </c:ser>
        <c:ser>
          <c:idx val="7"/>
          <c:order val="7"/>
          <c:tx>
            <c:strRef>
              <c:f>Riepilogo!$A$38</c:f>
              <c:strCache>
                <c:ptCount val="1"/>
                <c:pt idx="0">
                  <c:v>Istruzione</c:v>
                </c:pt>
              </c:strCache>
            </c:strRef>
          </c:tx>
          <c:spPr>
            <a:solidFill>
              <a:schemeClr val="accent2">
                <a:lumMod val="6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Riepilogo!$B$38:$M$38</c:f>
              <c:numCache>
                <c:formatCode>#,##0</c:formatCode>
                <c:ptCount val="12"/>
                <c:pt idx="0">
                  <c:v>0</c:v>
                </c:pt>
                <c:pt idx="1">
                  <c:v>0</c:v>
                </c:pt>
                <c:pt idx="2">
                  <c:v>0</c:v>
                </c:pt>
                <c:pt idx="3">
                  <c:v>0</c:v>
                </c:pt>
                <c:pt idx="4">
                  <c:v>0</c:v>
                </c:pt>
                <c:pt idx="5">
                  <c:v>0</c:v>
                </c:pt>
                <c:pt idx="6">
                  <c:v>0</c:v>
                </c:pt>
                <c:pt idx="7">
                  <c:v>200</c:v>
                </c:pt>
                <c:pt idx="8">
                  <c:v>0</c:v>
                </c:pt>
                <c:pt idx="9">
                  <c:v>0</c:v>
                </c:pt>
                <c:pt idx="10">
                  <c:v>0</c:v>
                </c:pt>
                <c:pt idx="11">
                  <c:v>0</c:v>
                </c:pt>
              </c:numCache>
            </c:numRef>
          </c:val>
          <c:extLst>
            <c:ext xmlns:c16="http://schemas.microsoft.com/office/drawing/2014/chart" uri="{C3380CC4-5D6E-409C-BE32-E72D297353CC}">
              <c16:uniqueId val="{00000007-5A3A-442A-B0CF-7C99F7F93E1D}"/>
            </c:ext>
          </c:extLst>
        </c:ser>
        <c:ser>
          <c:idx val="8"/>
          <c:order val="8"/>
          <c:tx>
            <c:strRef>
              <c:f>Riepilogo!$A$39</c:f>
              <c:strCache>
                <c:ptCount val="1"/>
                <c:pt idx="0">
                  <c:v>Beneficenza/Regali</c:v>
                </c:pt>
              </c:strCache>
            </c:strRef>
          </c:tx>
          <c:spPr>
            <a:solidFill>
              <a:schemeClr val="accent3">
                <a:lumMod val="6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Riepilogo!$B$39:$M$39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A3A-442A-B0CF-7C99F7F93E1D}"/>
            </c:ext>
          </c:extLst>
        </c:ser>
        <c:ser>
          <c:idx val="9"/>
          <c:order val="9"/>
          <c:tx>
            <c:strRef>
              <c:f>Riepilogo!$A$40</c:f>
              <c:strCache>
                <c:ptCount val="1"/>
                <c:pt idx="0">
                  <c:v>Obblighi Vari</c:v>
                </c:pt>
              </c:strCache>
            </c:strRef>
          </c:tx>
          <c:spPr>
            <a:solidFill>
              <a:schemeClr val="accent4">
                <a:lumMod val="6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Riepilogo!$B$40:$M$40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5A3A-442A-B0CF-7C99F7F93E1D}"/>
            </c:ext>
          </c:extLst>
        </c:ser>
        <c:ser>
          <c:idx val="10"/>
          <c:order val="10"/>
          <c:tx>
            <c:strRef>
              <c:f>Riepilogo!$A$41</c:f>
              <c:strCache>
                <c:ptCount val="1"/>
                <c:pt idx="0">
                  <c:v>Spese Lavorative</c:v>
                </c:pt>
              </c:strCache>
            </c:strRef>
          </c:tx>
          <c:spPr>
            <a:solidFill>
              <a:schemeClr val="accent5">
                <a:lumMod val="6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Riepilogo!$B$41:$M$41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5A3A-442A-B0CF-7C99F7F93E1D}"/>
            </c:ext>
          </c:extLst>
        </c:ser>
        <c:ser>
          <c:idx val="11"/>
          <c:order val="11"/>
          <c:tx>
            <c:strRef>
              <c:f>Riepilogo!$A$42</c:f>
              <c:strCache>
                <c:ptCount val="1"/>
                <c:pt idx="0">
                  <c:v>Divertimento</c:v>
                </c:pt>
              </c:strCache>
            </c:strRef>
          </c:tx>
          <c:spPr>
            <a:solidFill>
              <a:schemeClr val="accent6">
                <a:lumMod val="6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Riepilogo!$B$42:$M$42</c:f>
              <c:numCache>
                <c:formatCode>#,##0</c:formatCode>
                <c:ptCount val="12"/>
                <c:pt idx="0">
                  <c:v>200</c:v>
                </c:pt>
                <c:pt idx="1">
                  <c:v>200</c:v>
                </c:pt>
                <c:pt idx="2">
                  <c:v>200</c:v>
                </c:pt>
                <c:pt idx="3">
                  <c:v>200</c:v>
                </c:pt>
                <c:pt idx="4">
                  <c:v>200</c:v>
                </c:pt>
                <c:pt idx="5">
                  <c:v>200</c:v>
                </c:pt>
                <c:pt idx="6">
                  <c:v>200</c:v>
                </c:pt>
                <c:pt idx="7">
                  <c:v>200</c:v>
                </c:pt>
                <c:pt idx="8">
                  <c:v>200</c:v>
                </c:pt>
                <c:pt idx="9">
                  <c:v>200</c:v>
                </c:pt>
                <c:pt idx="10">
                  <c:v>200</c:v>
                </c:pt>
                <c:pt idx="11">
                  <c:v>200</c:v>
                </c:pt>
              </c:numCache>
            </c:numRef>
          </c:val>
          <c:extLst>
            <c:ext xmlns:c16="http://schemas.microsoft.com/office/drawing/2014/chart" uri="{C3380CC4-5D6E-409C-BE32-E72D297353CC}">
              <c16:uniqueId val="{0000000B-5A3A-442A-B0CF-7C99F7F93E1D}"/>
            </c:ext>
          </c:extLst>
        </c:ser>
        <c:ser>
          <c:idx val="12"/>
          <c:order val="12"/>
          <c:tx>
            <c:strRef>
              <c:f>Riepilogo!$A$43</c:f>
              <c:strCache>
                <c:ptCount val="1"/>
                <c:pt idx="0">
                  <c:v>Animali</c:v>
                </c:pt>
              </c:strCache>
            </c:strRef>
          </c:tx>
          <c:spPr>
            <a:solidFill>
              <a:schemeClr val="accent1">
                <a:lumMod val="80000"/>
                <a:lumOff val="2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Riepilogo!$B$43:$M$43</c:f>
              <c:numCache>
                <c:formatCode>#,##0</c:formatCode>
                <c:ptCount val="12"/>
                <c:pt idx="0">
                  <c:v>0</c:v>
                </c:pt>
                <c:pt idx="1">
                  <c:v>100</c:v>
                </c:pt>
                <c:pt idx="2">
                  <c:v>0</c:v>
                </c:pt>
                <c:pt idx="3">
                  <c:v>100</c:v>
                </c:pt>
                <c:pt idx="4">
                  <c:v>0</c:v>
                </c:pt>
                <c:pt idx="5">
                  <c:v>100</c:v>
                </c:pt>
                <c:pt idx="6">
                  <c:v>0</c:v>
                </c:pt>
                <c:pt idx="7">
                  <c:v>100</c:v>
                </c:pt>
                <c:pt idx="8">
                  <c:v>0</c:v>
                </c:pt>
                <c:pt idx="9">
                  <c:v>100</c:v>
                </c:pt>
                <c:pt idx="10">
                  <c:v>0</c:v>
                </c:pt>
                <c:pt idx="11">
                  <c:v>100</c:v>
                </c:pt>
              </c:numCache>
            </c:numRef>
          </c:val>
          <c:extLst>
            <c:ext xmlns:c16="http://schemas.microsoft.com/office/drawing/2014/chart" uri="{C3380CC4-5D6E-409C-BE32-E72D297353CC}">
              <c16:uniqueId val="{0000000C-5A3A-442A-B0CF-7C99F7F93E1D}"/>
            </c:ext>
          </c:extLst>
        </c:ser>
        <c:ser>
          <c:idx val="13"/>
          <c:order val="13"/>
          <c:tx>
            <c:strRef>
              <c:f>Riepilogo!$A$44</c:f>
              <c:strCache>
                <c:ptCount val="1"/>
                <c:pt idx="0">
                  <c:v>Abbonamenti</c:v>
                </c:pt>
              </c:strCache>
            </c:strRef>
          </c:tx>
          <c:spPr>
            <a:solidFill>
              <a:schemeClr val="accent2">
                <a:lumMod val="80000"/>
                <a:lumOff val="2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Riepilogo!$B$44:$M$44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5A3A-442A-B0CF-7C99F7F93E1D}"/>
            </c:ext>
          </c:extLst>
        </c:ser>
        <c:ser>
          <c:idx val="14"/>
          <c:order val="14"/>
          <c:tx>
            <c:strRef>
              <c:f>Riepilogo!$A$45</c:f>
              <c:strCache>
                <c:ptCount val="1"/>
                <c:pt idx="0">
                  <c:v>Vacanze</c:v>
                </c:pt>
              </c:strCache>
            </c:strRef>
          </c:tx>
          <c:spPr>
            <a:solidFill>
              <a:schemeClr val="accent3">
                <a:lumMod val="80000"/>
                <a:lumOff val="2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Riepilogo!$B$45:$M$45</c:f>
              <c:numCache>
                <c:formatCode>#,##0</c:formatCode>
                <c:ptCount val="12"/>
                <c:pt idx="0">
                  <c:v>0</c:v>
                </c:pt>
                <c:pt idx="1">
                  <c:v>0</c:v>
                </c:pt>
                <c:pt idx="2">
                  <c:v>0</c:v>
                </c:pt>
                <c:pt idx="3">
                  <c:v>0</c:v>
                </c:pt>
                <c:pt idx="4">
                  <c:v>0</c:v>
                </c:pt>
                <c:pt idx="5">
                  <c:v>0</c:v>
                </c:pt>
                <c:pt idx="6">
                  <c:v>2000</c:v>
                </c:pt>
                <c:pt idx="7">
                  <c:v>0</c:v>
                </c:pt>
                <c:pt idx="8">
                  <c:v>0</c:v>
                </c:pt>
                <c:pt idx="9">
                  <c:v>0</c:v>
                </c:pt>
                <c:pt idx="10">
                  <c:v>0</c:v>
                </c:pt>
                <c:pt idx="11">
                  <c:v>0</c:v>
                </c:pt>
              </c:numCache>
            </c:numRef>
          </c:val>
          <c:extLst>
            <c:ext xmlns:c16="http://schemas.microsoft.com/office/drawing/2014/chart" uri="{C3380CC4-5D6E-409C-BE32-E72D297353CC}">
              <c16:uniqueId val="{0000000E-5A3A-442A-B0CF-7C99F7F93E1D}"/>
            </c:ext>
          </c:extLst>
        </c:ser>
        <c:ser>
          <c:idx val="15"/>
          <c:order val="15"/>
          <c:tx>
            <c:strRef>
              <c:f>Riepilogo!$A$46</c:f>
              <c:strCache>
                <c:ptCount val="1"/>
                <c:pt idx="0">
                  <c:v>Varie Ed Eventuali</c:v>
                </c:pt>
              </c:strCache>
            </c:strRef>
          </c:tx>
          <c:spPr>
            <a:solidFill>
              <a:schemeClr val="accent4">
                <a:lumMod val="80000"/>
                <a:lumOff val="20000"/>
              </a:schemeClr>
            </a:solidFill>
            <a:ln>
              <a:noFill/>
            </a:ln>
            <a:effectLst/>
          </c:spPr>
          <c:invertIfNegative val="0"/>
          <c:cat>
            <c:strRef>
              <c:f>Riepilogo!$B$30:$M$30</c:f>
              <c:strCache>
                <c:ptCount val="12"/>
                <c:pt idx="0">
                  <c:v>Gen</c:v>
                </c:pt>
                <c:pt idx="1">
                  <c:v>Feb</c:v>
                </c:pt>
                <c:pt idx="2">
                  <c:v>Mar</c:v>
                </c:pt>
                <c:pt idx="3">
                  <c:v>Apr</c:v>
                </c:pt>
                <c:pt idx="4">
                  <c:v>Mag</c:v>
                </c:pt>
                <c:pt idx="5">
                  <c:v>Giu</c:v>
                </c:pt>
                <c:pt idx="6">
                  <c:v>Lug</c:v>
                </c:pt>
                <c:pt idx="7">
                  <c:v>Ago</c:v>
                </c:pt>
                <c:pt idx="8">
                  <c:v>Set</c:v>
                </c:pt>
                <c:pt idx="9">
                  <c:v>Ott</c:v>
                </c:pt>
                <c:pt idx="10">
                  <c:v>Nov</c:v>
                </c:pt>
                <c:pt idx="11">
                  <c:v>Dic</c:v>
                </c:pt>
              </c:strCache>
            </c:strRef>
          </c:cat>
          <c:val>
            <c:numRef>
              <c:f>Riepilogo!$B$46:$M$46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5A3A-442A-B0CF-7C99F7F93E1D}"/>
            </c:ext>
          </c:extLst>
        </c:ser>
        <c:dLbls>
          <c:showLegendKey val="0"/>
          <c:showVal val="0"/>
          <c:showCatName val="0"/>
          <c:showSerName val="0"/>
          <c:showPercent val="0"/>
          <c:showBubbleSize val="0"/>
        </c:dLbls>
        <c:gapWidth val="55"/>
        <c:overlap val="100"/>
        <c:axId val="148329759"/>
        <c:axId val="148333087"/>
      </c:barChart>
      <c:catAx>
        <c:axId val="148329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8333087"/>
        <c:crosses val="autoZero"/>
        <c:auto val="1"/>
        <c:lblAlgn val="ctr"/>
        <c:lblOffset val="100"/>
        <c:noMultiLvlLbl val="0"/>
      </c:catAx>
      <c:valAx>
        <c:axId val="1483330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8329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excelacademy.i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academy.it/" TargetMode="External"/></Relationships>
</file>

<file path=xl/drawings/drawing1.xml><?xml version="1.0" encoding="utf-8"?>
<xdr:wsDr xmlns:xdr="http://schemas.openxmlformats.org/drawingml/2006/spreadsheetDrawing" xmlns:a="http://schemas.openxmlformats.org/drawingml/2006/main">
  <xdr:twoCellAnchor>
    <xdr:from>
      <xdr:col>0</xdr:col>
      <xdr:colOff>200025</xdr:colOff>
      <xdr:row>12</xdr:row>
      <xdr:rowOff>57150</xdr:rowOff>
    </xdr:from>
    <xdr:to>
      <xdr:col>6</xdr:col>
      <xdr:colOff>200025</xdr:colOff>
      <xdr:row>24</xdr:row>
      <xdr:rowOff>133350</xdr:rowOff>
    </xdr:to>
    <xdr:graphicFrame macro="">
      <xdr:nvGraphicFramePr>
        <xdr:cNvPr id="2" name="Chart 10">
          <a:extLst>
            <a:ext uri="{FF2B5EF4-FFF2-40B4-BE49-F238E27FC236}">
              <a16:creationId xmlns:a16="http://schemas.microsoft.com/office/drawing/2014/main" id="{825DA8FE-2D6F-43BC-83AF-730719470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12</xdr:row>
      <xdr:rowOff>57150</xdr:rowOff>
    </xdr:from>
    <xdr:to>
      <xdr:col>14</xdr:col>
      <xdr:colOff>466725</xdr:colOff>
      <xdr:row>24</xdr:row>
      <xdr:rowOff>142875</xdr:rowOff>
    </xdr:to>
    <xdr:graphicFrame macro="">
      <xdr:nvGraphicFramePr>
        <xdr:cNvPr id="3" name="Chart 11">
          <a:extLst>
            <a:ext uri="{FF2B5EF4-FFF2-40B4-BE49-F238E27FC236}">
              <a16:creationId xmlns:a16="http://schemas.microsoft.com/office/drawing/2014/main" id="{4FDC551E-4D19-474D-A486-FEAF1F654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842961</xdr:colOff>
      <xdr:row>49</xdr:row>
      <xdr:rowOff>4762</xdr:rowOff>
    </xdr:from>
    <xdr:to>
      <xdr:col>13</xdr:col>
      <xdr:colOff>571500</xdr:colOff>
      <xdr:row>66</xdr:row>
      <xdr:rowOff>95250</xdr:rowOff>
    </xdr:to>
    <xdr:graphicFrame macro="">
      <xdr:nvGraphicFramePr>
        <xdr:cNvPr id="5" name="Grafico 4">
          <a:extLst>
            <a:ext uri="{FF2B5EF4-FFF2-40B4-BE49-F238E27FC236}">
              <a16:creationId xmlns:a16="http://schemas.microsoft.com/office/drawing/2014/main" id="{2D6F3FD8-0D95-4FCB-ADDD-986B0B2D65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485775</xdr:colOff>
      <xdr:row>0</xdr:row>
      <xdr:rowOff>9525</xdr:rowOff>
    </xdr:from>
    <xdr:to>
      <xdr:col>15</xdr:col>
      <xdr:colOff>0</xdr:colOff>
      <xdr:row>1</xdr:row>
      <xdr:rowOff>76199</xdr:rowOff>
    </xdr:to>
    <xdr:pic>
      <xdr:nvPicPr>
        <xdr:cNvPr id="11" name="Immagine 10">
          <a:hlinkClick xmlns:r="http://schemas.openxmlformats.org/officeDocument/2006/relationships" r:id="rId4"/>
          <a:extLst>
            <a:ext uri="{FF2B5EF4-FFF2-40B4-BE49-F238E27FC236}">
              <a16:creationId xmlns:a16="http://schemas.microsoft.com/office/drawing/2014/main" id="{E215D832-7DD9-4B0C-A8F4-1F012B611D8F}"/>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5464" b="20193"/>
        <a:stretch/>
      </xdr:blipFill>
      <xdr:spPr>
        <a:xfrm>
          <a:off x="7553325" y="9525"/>
          <a:ext cx="1647825" cy="361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4495799</xdr:colOff>
      <xdr:row>0</xdr:row>
      <xdr:rowOff>0</xdr:rowOff>
    </xdr:from>
    <xdr:to>
      <xdr:col>2</xdr:col>
      <xdr:colOff>1257299</xdr:colOff>
      <xdr:row>1</xdr:row>
      <xdr:rowOff>15981</xdr:rowOff>
    </xdr:to>
    <xdr:pic>
      <xdr:nvPicPr>
        <xdr:cNvPr id="4" name="Immagine 3">
          <a:hlinkClick xmlns:r="http://schemas.openxmlformats.org/officeDocument/2006/relationships" r:id="rId1"/>
          <a:extLst>
            <a:ext uri="{FF2B5EF4-FFF2-40B4-BE49-F238E27FC236}">
              <a16:creationId xmlns:a16="http://schemas.microsoft.com/office/drawing/2014/main" id="{46149F6C-33C2-4856-808C-6E7149B6CF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91124" y="0"/>
          <a:ext cx="1609725" cy="339831"/>
        </a:xfrm>
        <a:prstGeom prst="rect">
          <a:avLst/>
        </a:prstGeom>
      </xdr:spPr>
    </xdr:pic>
    <xdr:clientData/>
  </xdr:twoCellAnchor>
</xdr:wsDr>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xcelacademy.it/repository/templates-templates/" TargetMode="External"/><Relationship Id="rId1" Type="http://schemas.openxmlformats.org/officeDocument/2006/relationships/hyperlink" Target="https://www.excelacademy.it/repository/templates-templ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excelacademy.it/repository/templates-templat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357C-4BE1-4557-B97E-B66B7B1E98A6}">
  <sheetPr>
    <pageSetUpPr fitToPage="1"/>
  </sheetPr>
  <dimension ref="A1:O47"/>
  <sheetViews>
    <sheetView showGridLines="0" tabSelected="1" zoomScaleNormal="100" workbookViewId="0">
      <selection activeCell="H3" sqref="H3"/>
    </sheetView>
  </sheetViews>
  <sheetFormatPr defaultRowHeight="16.5" x14ac:dyDescent="0.3"/>
  <cols>
    <col min="1" max="1" width="22.75" style="82" customWidth="1"/>
    <col min="2" max="15" width="7" style="82" customWidth="1"/>
    <col min="16" max="16384" width="9" style="82"/>
  </cols>
  <sheetData>
    <row r="1" spans="1:15" ht="23.25" x14ac:dyDescent="0.3">
      <c r="A1" s="19" t="s">
        <v>148</v>
      </c>
      <c r="B1" s="6"/>
      <c r="C1" s="6"/>
      <c r="D1" s="6"/>
      <c r="E1" s="6"/>
      <c r="F1" s="6"/>
      <c r="G1" s="6"/>
      <c r="H1" s="7"/>
      <c r="I1" s="7"/>
      <c r="J1" s="7"/>
      <c r="K1" s="7"/>
      <c r="L1" s="7"/>
      <c r="M1" s="7"/>
      <c r="N1" s="7"/>
      <c r="O1" s="7"/>
    </row>
    <row r="2" spans="1:15" x14ac:dyDescent="0.3">
      <c r="A2" s="91" t="s">
        <v>134</v>
      </c>
      <c r="B2" s="8"/>
      <c r="C2" s="8"/>
      <c r="D2" s="8"/>
      <c r="E2" s="8"/>
      <c r="F2" s="8"/>
      <c r="G2" s="8"/>
      <c r="H2" s="9"/>
      <c r="I2" s="9"/>
      <c r="J2" s="9"/>
      <c r="K2" s="9"/>
      <c r="L2" s="9"/>
      <c r="M2" s="9"/>
      <c r="N2" s="1"/>
      <c r="O2" s="81" t="s">
        <v>136</v>
      </c>
    </row>
    <row r="3" spans="1:15" x14ac:dyDescent="0.3">
      <c r="A3" s="11"/>
      <c r="B3" s="3"/>
      <c r="C3" s="3"/>
      <c r="D3" s="18" t="s">
        <v>137</v>
      </c>
      <c r="E3" s="26">
        <v>1000</v>
      </c>
      <c r="F3" s="11"/>
      <c r="G3" s="72"/>
      <c r="H3" s="11"/>
      <c r="I3" s="11"/>
      <c r="J3" s="11"/>
      <c r="K3" s="11"/>
      <c r="L3" s="11"/>
      <c r="M3" s="13"/>
      <c r="N3" s="13"/>
      <c r="O3" s="95" t="s">
        <v>166</v>
      </c>
    </row>
    <row r="4" spans="1:15" x14ac:dyDescent="0.3">
      <c r="A4" s="11"/>
      <c r="B4" s="3"/>
      <c r="C4" s="3"/>
      <c r="D4" s="18" t="s">
        <v>135</v>
      </c>
      <c r="E4" s="26">
        <v>2000</v>
      </c>
      <c r="F4" s="11"/>
      <c r="G4" s="11"/>
      <c r="H4" s="11"/>
      <c r="I4" s="11"/>
      <c r="J4" s="11"/>
      <c r="K4" s="11"/>
      <c r="L4" s="11"/>
      <c r="M4" s="12" t="s">
        <v>3</v>
      </c>
      <c r="N4" s="13"/>
      <c r="O4" s="14"/>
    </row>
    <row r="5" spans="1:15" x14ac:dyDescent="0.3">
      <c r="A5" s="10"/>
      <c r="B5" s="10"/>
      <c r="C5" s="10"/>
      <c r="D5" s="10"/>
      <c r="E5" s="10"/>
      <c r="F5" s="10"/>
      <c r="G5" s="10"/>
      <c r="H5" s="10"/>
      <c r="I5" s="10"/>
      <c r="J5" s="10"/>
      <c r="K5" s="10"/>
      <c r="L5" s="10"/>
      <c r="M5" s="10"/>
      <c r="N5" s="10"/>
      <c r="O5" s="15"/>
    </row>
    <row r="6" spans="1:15" x14ac:dyDescent="0.3">
      <c r="A6" s="92" t="s">
        <v>27</v>
      </c>
      <c r="B6" s="93" t="s">
        <v>18</v>
      </c>
      <c r="C6" s="93" t="s">
        <v>4</v>
      </c>
      <c r="D6" s="93" t="s">
        <v>5</v>
      </c>
      <c r="E6" s="93" t="s">
        <v>6</v>
      </c>
      <c r="F6" s="93" t="s">
        <v>19</v>
      </c>
      <c r="G6" s="93" t="s">
        <v>20</v>
      </c>
      <c r="H6" s="93" t="s">
        <v>21</v>
      </c>
      <c r="I6" s="93" t="s">
        <v>22</v>
      </c>
      <c r="J6" s="93" t="s">
        <v>23</v>
      </c>
      <c r="K6" s="93" t="s">
        <v>24</v>
      </c>
      <c r="L6" s="93" t="s">
        <v>7</v>
      </c>
      <c r="M6" s="93" t="s">
        <v>25</v>
      </c>
      <c r="N6" s="94" t="s">
        <v>26</v>
      </c>
      <c r="O6" s="93" t="s">
        <v>12</v>
      </c>
    </row>
    <row r="7" spans="1:15" x14ac:dyDescent="0.3">
      <c r="A7" s="33" t="s">
        <v>45</v>
      </c>
      <c r="B7" s="34">
        <f>'Data Entry'!B9</f>
        <v>2500</v>
      </c>
      <c r="C7" s="34">
        <f>'Data Entry'!C9</f>
        <v>2600</v>
      </c>
      <c r="D7" s="34">
        <f>'Data Entry'!D9</f>
        <v>2500</v>
      </c>
      <c r="E7" s="34">
        <f>'Data Entry'!E9</f>
        <v>2500</v>
      </c>
      <c r="F7" s="34">
        <f>'Data Entry'!F9</f>
        <v>2500</v>
      </c>
      <c r="G7" s="34">
        <f>'Data Entry'!G9</f>
        <v>2500</v>
      </c>
      <c r="H7" s="34">
        <f>'Data Entry'!H9</f>
        <v>2500</v>
      </c>
      <c r="I7" s="34">
        <f>'Data Entry'!I9</f>
        <v>2500</v>
      </c>
      <c r="J7" s="34">
        <f>'Data Entry'!J9</f>
        <v>2500</v>
      </c>
      <c r="K7" s="34">
        <f>'Data Entry'!K9</f>
        <v>2600</v>
      </c>
      <c r="L7" s="34">
        <f>'Data Entry'!L9</f>
        <v>2500</v>
      </c>
      <c r="M7" s="34">
        <f>'Data Entry'!M9</f>
        <v>2500</v>
      </c>
      <c r="N7" s="88">
        <f>SUM(B7:M7)</f>
        <v>30200</v>
      </c>
      <c r="O7" s="35">
        <f>N7/COLUMNS(B7:M7)</f>
        <v>2516.6666666666665</v>
      </c>
    </row>
    <row r="8" spans="1:15" x14ac:dyDescent="0.3">
      <c r="A8" s="36" t="s">
        <v>46</v>
      </c>
      <c r="B8" s="37">
        <f>'Data Entry'!B18+'Data Entry'!B35+'Data Entry'!B49+'Data Entry'!B61+'Data Entry'!B71+'Data Entry'!B80+'Data Entry'!B89+'Data Entry'!B98+'Data Entry'!B106+'Data Entry'!B116+'Data Entry'!B124+'Data Entry'!B139+'Data Entry'!B147+'Data Entry'!B156+'Data Entry'!B166+'Data Entry'!B175</f>
        <v>1630</v>
      </c>
      <c r="C8" s="37">
        <f>'Data Entry'!C18+'Data Entry'!C35+'Data Entry'!C49+'Data Entry'!C61+'Data Entry'!C71+'Data Entry'!C80+'Data Entry'!C89+'Data Entry'!C98+'Data Entry'!C106+'Data Entry'!C116+'Data Entry'!C124+'Data Entry'!C139+'Data Entry'!C147+'Data Entry'!C156+'Data Entry'!C166+'Data Entry'!C175</f>
        <v>1820</v>
      </c>
      <c r="D8" s="37">
        <f>'Data Entry'!D18+'Data Entry'!D35+'Data Entry'!D49+'Data Entry'!D61+'Data Entry'!D71+'Data Entry'!D80+'Data Entry'!D89+'Data Entry'!D98+'Data Entry'!D106+'Data Entry'!D116+'Data Entry'!D124+'Data Entry'!D139+'Data Entry'!D147+'Data Entry'!D156+'Data Entry'!D166+'Data Entry'!D175</f>
        <v>1630</v>
      </c>
      <c r="E8" s="37">
        <f>'Data Entry'!E18+'Data Entry'!E35+'Data Entry'!E49+'Data Entry'!E61+'Data Entry'!E71+'Data Entry'!E80+'Data Entry'!E89+'Data Entry'!E98+'Data Entry'!E106+'Data Entry'!E116+'Data Entry'!E124+'Data Entry'!E139+'Data Entry'!E147+'Data Entry'!E156+'Data Entry'!E166+'Data Entry'!E175</f>
        <v>2330</v>
      </c>
      <c r="F8" s="37">
        <f>'Data Entry'!F18+'Data Entry'!F35+'Data Entry'!F49+'Data Entry'!F61+'Data Entry'!F71+'Data Entry'!F80+'Data Entry'!F89+'Data Entry'!F98+'Data Entry'!F106+'Data Entry'!F116+'Data Entry'!F124+'Data Entry'!F139+'Data Entry'!F147+'Data Entry'!F156+'Data Entry'!F166+'Data Entry'!F175</f>
        <v>1720</v>
      </c>
      <c r="G8" s="37">
        <f>'Data Entry'!G18+'Data Entry'!G35+'Data Entry'!G49+'Data Entry'!G61+'Data Entry'!G71+'Data Entry'!G80+'Data Entry'!G89+'Data Entry'!G98+'Data Entry'!G106+'Data Entry'!G116+'Data Entry'!G124+'Data Entry'!G139+'Data Entry'!G147+'Data Entry'!G156+'Data Entry'!G166+'Data Entry'!G175</f>
        <v>1730</v>
      </c>
      <c r="H8" s="37">
        <f>'Data Entry'!H18+'Data Entry'!H35+'Data Entry'!H49+'Data Entry'!H61+'Data Entry'!H71+'Data Entry'!H80+'Data Entry'!H89+'Data Entry'!H98+'Data Entry'!H106+'Data Entry'!H116+'Data Entry'!H124+'Data Entry'!H139+'Data Entry'!H147+'Data Entry'!H156+'Data Entry'!H166+'Data Entry'!H175</f>
        <v>3630</v>
      </c>
      <c r="I8" s="37">
        <f>'Data Entry'!I18+'Data Entry'!I35+'Data Entry'!I49+'Data Entry'!I61+'Data Entry'!I71+'Data Entry'!I80+'Data Entry'!I89+'Data Entry'!I98+'Data Entry'!I106+'Data Entry'!I116+'Data Entry'!I124+'Data Entry'!I139+'Data Entry'!I147+'Data Entry'!I156+'Data Entry'!I166+'Data Entry'!I175</f>
        <v>1930</v>
      </c>
      <c r="J8" s="37">
        <f>'Data Entry'!J18+'Data Entry'!J35+'Data Entry'!J49+'Data Entry'!J61+'Data Entry'!J71+'Data Entry'!J80+'Data Entry'!J89+'Data Entry'!J98+'Data Entry'!J106+'Data Entry'!J116+'Data Entry'!J124+'Data Entry'!J139+'Data Entry'!J147+'Data Entry'!J156+'Data Entry'!J166+'Data Entry'!J175</f>
        <v>1890</v>
      </c>
      <c r="K8" s="37">
        <f>'Data Entry'!K18+'Data Entry'!K35+'Data Entry'!K49+'Data Entry'!K61+'Data Entry'!K71+'Data Entry'!K80+'Data Entry'!K89+'Data Entry'!K98+'Data Entry'!K106+'Data Entry'!K116+'Data Entry'!K124+'Data Entry'!K139+'Data Entry'!K147+'Data Entry'!K156+'Data Entry'!K166+'Data Entry'!K175</f>
        <v>2360</v>
      </c>
      <c r="L8" s="37">
        <f>'Data Entry'!L18+'Data Entry'!L35+'Data Entry'!L49+'Data Entry'!L61+'Data Entry'!L71+'Data Entry'!L80+'Data Entry'!L89+'Data Entry'!L98+'Data Entry'!L106+'Data Entry'!L116+'Data Entry'!L124+'Data Entry'!L139+'Data Entry'!L147+'Data Entry'!L156+'Data Entry'!L166+'Data Entry'!L175</f>
        <v>1630</v>
      </c>
      <c r="M8" s="37">
        <f>'Data Entry'!M18+'Data Entry'!M35+'Data Entry'!M49+'Data Entry'!M61+'Data Entry'!M71+'Data Entry'!M80+'Data Entry'!M89+'Data Entry'!M98+'Data Entry'!M106+'Data Entry'!M116+'Data Entry'!M124+'Data Entry'!M139+'Data Entry'!M147+'Data Entry'!M156+'Data Entry'!M166+'Data Entry'!M175</f>
        <v>1790</v>
      </c>
      <c r="N8" s="89">
        <f>SUM(B8:M8)</f>
        <v>24090</v>
      </c>
      <c r="O8" s="38">
        <f>N8/COLUMNS(B8:M8)</f>
        <v>2007.5</v>
      </c>
    </row>
    <row r="9" spans="1:15" x14ac:dyDescent="0.3">
      <c r="A9" s="39" t="s">
        <v>30</v>
      </c>
      <c r="B9" s="40">
        <f t="shared" ref="B9:M9" si="0">B7-B8</f>
        <v>870</v>
      </c>
      <c r="C9" s="40">
        <f t="shared" si="0"/>
        <v>780</v>
      </c>
      <c r="D9" s="40">
        <f t="shared" si="0"/>
        <v>870</v>
      </c>
      <c r="E9" s="40">
        <f t="shared" si="0"/>
        <v>170</v>
      </c>
      <c r="F9" s="40">
        <f t="shared" si="0"/>
        <v>780</v>
      </c>
      <c r="G9" s="40">
        <f t="shared" si="0"/>
        <v>770</v>
      </c>
      <c r="H9" s="40">
        <f t="shared" si="0"/>
        <v>-1130</v>
      </c>
      <c r="I9" s="40">
        <f t="shared" si="0"/>
        <v>570</v>
      </c>
      <c r="J9" s="40">
        <f t="shared" si="0"/>
        <v>610</v>
      </c>
      <c r="K9" s="40">
        <f t="shared" si="0"/>
        <v>240</v>
      </c>
      <c r="L9" s="40">
        <f t="shared" si="0"/>
        <v>870</v>
      </c>
      <c r="M9" s="40">
        <f t="shared" si="0"/>
        <v>710</v>
      </c>
      <c r="N9" s="90">
        <f>SUM(B9:M9)</f>
        <v>6110</v>
      </c>
      <c r="O9" s="40">
        <f>N9/COLUMNS(B9:M9)</f>
        <v>509.16666666666669</v>
      </c>
    </row>
    <row r="10" spans="1:15" x14ac:dyDescent="0.3">
      <c r="A10" s="29" t="s">
        <v>28</v>
      </c>
      <c r="B10" s="25"/>
      <c r="C10" s="25"/>
      <c r="D10" s="25"/>
      <c r="E10" s="25"/>
      <c r="F10" s="25"/>
      <c r="G10" s="25"/>
      <c r="H10" s="25"/>
      <c r="I10" s="25"/>
      <c r="J10" s="25"/>
      <c r="K10" s="25"/>
      <c r="L10" s="25"/>
      <c r="M10" s="25"/>
      <c r="N10" s="32">
        <f>SUM(B10:M10)</f>
        <v>0</v>
      </c>
      <c r="O10" s="32">
        <f>N10/COLUMNS(B10:M10)</f>
        <v>0</v>
      </c>
    </row>
    <row r="11" spans="1:15" x14ac:dyDescent="0.3">
      <c r="A11" s="29" t="s">
        <v>138</v>
      </c>
      <c r="B11" s="30">
        <f>B7-B8+E3</f>
        <v>1870</v>
      </c>
      <c r="C11" s="30">
        <f t="shared" ref="C11:M11" si="1">B11+C7-C8</f>
        <v>2650</v>
      </c>
      <c r="D11" s="30">
        <f t="shared" si="1"/>
        <v>3520</v>
      </c>
      <c r="E11" s="30">
        <f t="shared" si="1"/>
        <v>3690</v>
      </c>
      <c r="F11" s="30">
        <f t="shared" si="1"/>
        <v>4470</v>
      </c>
      <c r="G11" s="30">
        <f t="shared" si="1"/>
        <v>5240</v>
      </c>
      <c r="H11" s="30">
        <f t="shared" si="1"/>
        <v>4110</v>
      </c>
      <c r="I11" s="30">
        <f t="shared" si="1"/>
        <v>4680</v>
      </c>
      <c r="J11" s="30">
        <f t="shared" si="1"/>
        <v>5290</v>
      </c>
      <c r="K11" s="30">
        <f t="shared" si="1"/>
        <v>5530</v>
      </c>
      <c r="L11" s="30">
        <f t="shared" si="1"/>
        <v>6400</v>
      </c>
      <c r="M11" s="30">
        <f t="shared" si="1"/>
        <v>7110</v>
      </c>
      <c r="N11" s="31"/>
      <c r="O11" s="31"/>
    </row>
    <row r="12" spans="1:15" x14ac:dyDescent="0.3">
      <c r="A12" s="29" t="s">
        <v>29</v>
      </c>
      <c r="B12" s="30">
        <f>'Data Entry'!B18+E4-'Data Entry'!B8+B10</f>
        <v>2100</v>
      </c>
      <c r="C12" s="30">
        <f>'Data Entry'!C18+B12-'Data Entry'!C8+C10</f>
        <v>2200</v>
      </c>
      <c r="D12" s="30">
        <f>'Data Entry'!D18+C12-'Data Entry'!D8+D10</f>
        <v>2300</v>
      </c>
      <c r="E12" s="30">
        <f>'Data Entry'!E18+D12-'Data Entry'!E8+E10</f>
        <v>2400</v>
      </c>
      <c r="F12" s="30">
        <f>'Data Entry'!F18+E12-'Data Entry'!F8+F10</f>
        <v>2500</v>
      </c>
      <c r="G12" s="30">
        <f>'Data Entry'!G18+F12-'Data Entry'!G8+G10</f>
        <v>2600</v>
      </c>
      <c r="H12" s="30">
        <f>'Data Entry'!H18+G12-'Data Entry'!H8+H10</f>
        <v>2700</v>
      </c>
      <c r="I12" s="30">
        <f>'Data Entry'!I18+H12-'Data Entry'!I8+I10</f>
        <v>2800</v>
      </c>
      <c r="J12" s="30">
        <f>'Data Entry'!J18+I12-'Data Entry'!J8+J10</f>
        <v>2900</v>
      </c>
      <c r="K12" s="30">
        <f>'Data Entry'!K18+J12-'Data Entry'!K8+K10</f>
        <v>3000</v>
      </c>
      <c r="L12" s="30">
        <f>'Data Entry'!L18+K12-'Data Entry'!L8+L10</f>
        <v>3100</v>
      </c>
      <c r="M12" s="30">
        <f>'Data Entry'!M18+L12-'Data Entry'!M8+M10</f>
        <v>3200</v>
      </c>
      <c r="N12" s="31"/>
      <c r="O12" s="31"/>
    </row>
    <row r="13" spans="1:15" x14ac:dyDescent="0.3">
      <c r="A13" s="10"/>
      <c r="B13" s="11"/>
      <c r="C13" s="11"/>
      <c r="D13" s="11"/>
      <c r="E13" s="11"/>
      <c r="F13" s="11"/>
      <c r="G13" s="11"/>
      <c r="H13" s="11"/>
      <c r="I13" s="11"/>
      <c r="J13" s="11"/>
      <c r="K13" s="11"/>
      <c r="L13" s="11"/>
      <c r="M13" s="11"/>
      <c r="N13" s="11"/>
      <c r="O13" s="11"/>
    </row>
    <row r="14" spans="1:15" x14ac:dyDescent="0.3">
      <c r="A14" s="10"/>
      <c r="B14" s="11"/>
      <c r="C14" s="11"/>
      <c r="D14" s="11"/>
      <c r="E14" s="11"/>
      <c r="F14" s="11"/>
      <c r="G14" s="11"/>
      <c r="H14" s="11"/>
      <c r="I14" s="11"/>
      <c r="J14" s="11"/>
      <c r="K14" s="11"/>
      <c r="L14" s="11"/>
      <c r="M14" s="11"/>
      <c r="N14" s="11"/>
      <c r="O14" s="16"/>
    </row>
    <row r="15" spans="1:15" x14ac:dyDescent="0.3">
      <c r="A15" s="10"/>
      <c r="B15" s="11"/>
      <c r="C15" s="11"/>
      <c r="D15" s="11"/>
      <c r="E15" s="11"/>
      <c r="F15" s="11"/>
      <c r="G15" s="11"/>
      <c r="H15" s="11"/>
      <c r="I15" s="11"/>
      <c r="J15" s="11"/>
      <c r="K15" s="11"/>
      <c r="L15" s="11"/>
      <c r="M15" s="11"/>
      <c r="N15" s="11"/>
      <c r="O15" s="16"/>
    </row>
    <row r="16" spans="1:15" x14ac:dyDescent="0.3">
      <c r="A16" s="10"/>
      <c r="B16" s="11"/>
      <c r="C16" s="11"/>
      <c r="D16" s="11"/>
      <c r="E16" s="11"/>
      <c r="F16" s="11"/>
      <c r="G16" s="11"/>
      <c r="H16" s="11"/>
      <c r="I16" s="11"/>
      <c r="J16" s="11"/>
      <c r="K16" s="11"/>
      <c r="L16" s="11"/>
      <c r="M16" s="11"/>
      <c r="N16" s="11"/>
      <c r="O16" s="16"/>
    </row>
    <row r="17" spans="1:15" x14ac:dyDescent="0.3">
      <c r="A17" s="10"/>
      <c r="B17" s="11"/>
      <c r="C17" s="11"/>
      <c r="D17" s="11"/>
      <c r="E17" s="11"/>
      <c r="F17" s="11"/>
      <c r="G17" s="11"/>
      <c r="H17" s="11"/>
      <c r="I17" s="11"/>
      <c r="J17" s="11"/>
      <c r="K17" s="11"/>
      <c r="L17" s="11"/>
      <c r="M17" s="11"/>
      <c r="N17" s="11"/>
      <c r="O17" s="16"/>
    </row>
    <row r="18" spans="1:15" x14ac:dyDescent="0.3">
      <c r="A18" s="10"/>
      <c r="B18" s="11"/>
      <c r="C18" s="11"/>
      <c r="D18" s="11"/>
      <c r="E18" s="11"/>
      <c r="F18" s="11"/>
      <c r="G18" s="11"/>
      <c r="H18" s="11"/>
      <c r="I18" s="11"/>
      <c r="J18" s="11"/>
      <c r="K18" s="11"/>
      <c r="L18" s="11"/>
      <c r="M18" s="11"/>
      <c r="N18" s="11"/>
      <c r="O18" s="16"/>
    </row>
    <row r="19" spans="1:15" x14ac:dyDescent="0.3">
      <c r="A19" s="10"/>
      <c r="B19" s="11"/>
      <c r="C19" s="11"/>
      <c r="D19" s="11"/>
      <c r="E19" s="11"/>
      <c r="F19" s="11"/>
      <c r="G19" s="11"/>
      <c r="H19" s="11"/>
      <c r="I19" s="11"/>
      <c r="J19" s="11"/>
      <c r="K19" s="11"/>
      <c r="L19" s="11"/>
      <c r="M19" s="11"/>
      <c r="N19" s="11"/>
      <c r="O19" s="16"/>
    </row>
    <row r="20" spans="1:15" x14ac:dyDescent="0.3">
      <c r="A20" s="10"/>
      <c r="B20" s="11"/>
      <c r="C20" s="11"/>
      <c r="D20" s="11"/>
      <c r="E20" s="11"/>
      <c r="F20" s="11"/>
      <c r="G20" s="11"/>
      <c r="H20" s="11"/>
      <c r="I20" s="11"/>
      <c r="J20" s="11"/>
      <c r="K20" s="11"/>
      <c r="L20" s="11"/>
      <c r="M20" s="11"/>
      <c r="N20" s="11"/>
      <c r="O20" s="16"/>
    </row>
    <row r="21" spans="1:15" x14ac:dyDescent="0.3">
      <c r="A21" s="10"/>
      <c r="B21" s="11"/>
      <c r="C21" s="11"/>
      <c r="D21" s="11"/>
      <c r="E21" s="11"/>
      <c r="F21" s="11"/>
      <c r="G21" s="11"/>
      <c r="H21" s="11"/>
      <c r="I21" s="11"/>
      <c r="J21" s="11"/>
      <c r="K21" s="11"/>
      <c r="L21" s="11"/>
      <c r="M21" s="11"/>
      <c r="N21" s="11"/>
      <c r="O21" s="16"/>
    </row>
    <row r="22" spans="1:15" x14ac:dyDescent="0.3">
      <c r="A22" s="10"/>
      <c r="B22" s="11"/>
      <c r="C22" s="11"/>
      <c r="D22" s="11"/>
      <c r="E22" s="11"/>
      <c r="F22" s="11"/>
      <c r="G22" s="11"/>
      <c r="H22" s="11"/>
      <c r="I22" s="11"/>
      <c r="J22" s="11"/>
      <c r="K22" s="11"/>
      <c r="L22" s="11"/>
      <c r="M22" s="11"/>
      <c r="N22" s="11"/>
      <c r="O22" s="16"/>
    </row>
    <row r="23" spans="1:15" x14ac:dyDescent="0.3">
      <c r="A23" s="10"/>
      <c r="B23" s="11"/>
      <c r="C23" s="11"/>
      <c r="D23" s="11"/>
      <c r="E23" s="11"/>
      <c r="F23" s="11"/>
      <c r="G23" s="11"/>
      <c r="H23" s="11"/>
      <c r="I23" s="11"/>
      <c r="J23" s="11"/>
      <c r="K23" s="11"/>
      <c r="L23" s="11"/>
      <c r="M23" s="11"/>
      <c r="N23" s="11"/>
      <c r="O23" s="16"/>
    </row>
    <row r="24" spans="1:15" x14ac:dyDescent="0.3">
      <c r="A24" s="10"/>
      <c r="B24" s="11"/>
      <c r="C24" s="11"/>
      <c r="D24" s="11"/>
      <c r="E24" s="11"/>
      <c r="F24" s="11"/>
      <c r="G24" s="11"/>
      <c r="H24" s="11"/>
      <c r="I24" s="11"/>
      <c r="J24" s="11"/>
      <c r="K24" s="11"/>
      <c r="L24" s="11"/>
      <c r="M24" s="11"/>
      <c r="N24" s="11"/>
      <c r="O24" s="16"/>
    </row>
    <row r="25" spans="1:15" x14ac:dyDescent="0.3">
      <c r="A25" s="10"/>
      <c r="B25" s="11"/>
      <c r="C25" s="11"/>
      <c r="D25" s="11"/>
      <c r="E25" s="11"/>
      <c r="F25" s="11"/>
      <c r="G25" s="11"/>
      <c r="H25" s="11"/>
      <c r="I25" s="11"/>
      <c r="J25" s="11"/>
      <c r="K25" s="11"/>
      <c r="L25" s="11"/>
      <c r="M25" s="11"/>
      <c r="N25" s="11"/>
      <c r="O25" s="16"/>
    </row>
    <row r="28" spans="1:15" ht="23.25" x14ac:dyDescent="0.3">
      <c r="A28" s="19" t="s">
        <v>139</v>
      </c>
    </row>
    <row r="30" spans="1:15" x14ac:dyDescent="0.3">
      <c r="A30" s="92" t="s">
        <v>140</v>
      </c>
      <c r="B30" s="93" t="s">
        <v>18</v>
      </c>
      <c r="C30" s="93" t="s">
        <v>4</v>
      </c>
      <c r="D30" s="93" t="s">
        <v>5</v>
      </c>
      <c r="E30" s="93" t="s">
        <v>6</v>
      </c>
      <c r="F30" s="93" t="s">
        <v>19</v>
      </c>
      <c r="G30" s="93" t="s">
        <v>20</v>
      </c>
      <c r="H30" s="93" t="s">
        <v>21</v>
      </c>
      <c r="I30" s="93" t="s">
        <v>22</v>
      </c>
      <c r="J30" s="93" t="s">
        <v>23</v>
      </c>
      <c r="K30" s="93" t="s">
        <v>24</v>
      </c>
      <c r="L30" s="93" t="s">
        <v>7</v>
      </c>
      <c r="M30" s="93" t="s">
        <v>25</v>
      </c>
      <c r="N30" s="94" t="s">
        <v>26</v>
      </c>
      <c r="O30" s="93" t="s">
        <v>12</v>
      </c>
    </row>
    <row r="31" spans="1:15" x14ac:dyDescent="0.3">
      <c r="A31" s="33" t="str">
        <f>PROPER('Data Entry'!A11)</f>
        <v>Uscite Per Risparmi</v>
      </c>
      <c r="B31" s="34">
        <f>'Data Entry'!B18</f>
        <v>100</v>
      </c>
      <c r="C31" s="34">
        <f>'Data Entry'!C18</f>
        <v>100</v>
      </c>
      <c r="D31" s="34">
        <f>'Data Entry'!D18</f>
        <v>100</v>
      </c>
      <c r="E31" s="34">
        <f>'Data Entry'!E18</f>
        <v>100</v>
      </c>
      <c r="F31" s="34">
        <f>'Data Entry'!F18</f>
        <v>100</v>
      </c>
      <c r="G31" s="34">
        <f>'Data Entry'!G18</f>
        <v>100</v>
      </c>
      <c r="H31" s="34">
        <f>'Data Entry'!H18</f>
        <v>100</v>
      </c>
      <c r="I31" s="34">
        <f>'Data Entry'!I18</f>
        <v>100</v>
      </c>
      <c r="J31" s="34">
        <f>'Data Entry'!J18</f>
        <v>100</v>
      </c>
      <c r="K31" s="34">
        <f>'Data Entry'!K18</f>
        <v>100</v>
      </c>
      <c r="L31" s="34">
        <f>'Data Entry'!L18</f>
        <v>100</v>
      </c>
      <c r="M31" s="34">
        <f>'Data Entry'!M18</f>
        <v>100</v>
      </c>
      <c r="N31" s="86">
        <f t="shared" ref="N31:N46" si="2">SUM(B31:M31)</f>
        <v>1200</v>
      </c>
      <c r="O31" s="85">
        <f t="shared" ref="O31:O47" si="3">N31/COLUMNS(B31:M31)</f>
        <v>100</v>
      </c>
    </row>
    <row r="32" spans="1:15" x14ac:dyDescent="0.3">
      <c r="A32" s="33" t="str">
        <f>PROPER('Data Entry'!A21)</f>
        <v>Uscite Per La Casa</v>
      </c>
      <c r="B32" s="34">
        <f>'Data Entry'!B35</f>
        <v>630</v>
      </c>
      <c r="C32" s="34">
        <f>'Data Entry'!C35</f>
        <v>630</v>
      </c>
      <c r="D32" s="34">
        <f>'Data Entry'!D35</f>
        <v>630</v>
      </c>
      <c r="E32" s="34">
        <f>'Data Entry'!E35</f>
        <v>630</v>
      </c>
      <c r="F32" s="34">
        <f>'Data Entry'!F35</f>
        <v>630</v>
      </c>
      <c r="G32" s="34">
        <f>'Data Entry'!G35</f>
        <v>630</v>
      </c>
      <c r="H32" s="34">
        <f>'Data Entry'!H35</f>
        <v>630</v>
      </c>
      <c r="I32" s="34">
        <f>'Data Entry'!I35</f>
        <v>630</v>
      </c>
      <c r="J32" s="34">
        <f>'Data Entry'!J35</f>
        <v>630</v>
      </c>
      <c r="K32" s="34">
        <f>'Data Entry'!K35</f>
        <v>630</v>
      </c>
      <c r="L32" s="34">
        <f>'Data Entry'!L35</f>
        <v>630</v>
      </c>
      <c r="M32" s="34">
        <f>'Data Entry'!M35</f>
        <v>630</v>
      </c>
      <c r="N32" s="86">
        <f t="shared" si="2"/>
        <v>7560</v>
      </c>
      <c r="O32" s="85">
        <f t="shared" si="3"/>
        <v>630</v>
      </c>
    </row>
    <row r="33" spans="1:15" x14ac:dyDescent="0.3">
      <c r="A33" s="33" t="str">
        <f>PROPER('Data Entry'!A38)</f>
        <v>Vita Quotidiana</v>
      </c>
      <c r="B33" s="34">
        <f>'Data Entry'!B49</f>
        <v>600</v>
      </c>
      <c r="C33" s="34">
        <f>'Data Entry'!C49</f>
        <v>660</v>
      </c>
      <c r="D33" s="34">
        <f>'Data Entry'!D49</f>
        <v>600</v>
      </c>
      <c r="E33" s="34">
        <f>'Data Entry'!E49</f>
        <v>600</v>
      </c>
      <c r="F33" s="34">
        <f>'Data Entry'!F49</f>
        <v>660</v>
      </c>
      <c r="G33" s="34">
        <f>'Data Entry'!G49</f>
        <v>600</v>
      </c>
      <c r="H33" s="34">
        <f>'Data Entry'!H49</f>
        <v>600</v>
      </c>
      <c r="I33" s="34">
        <f>'Data Entry'!I49</f>
        <v>600</v>
      </c>
      <c r="J33" s="34">
        <f>'Data Entry'!J49</f>
        <v>660</v>
      </c>
      <c r="K33" s="34">
        <f>'Data Entry'!K49</f>
        <v>600</v>
      </c>
      <c r="L33" s="34">
        <f>'Data Entry'!L49</f>
        <v>600</v>
      </c>
      <c r="M33" s="34">
        <f>'Data Entry'!M49</f>
        <v>660</v>
      </c>
      <c r="N33" s="86">
        <f t="shared" si="2"/>
        <v>7440</v>
      </c>
      <c r="O33" s="85">
        <f t="shared" si="3"/>
        <v>620</v>
      </c>
    </row>
    <row r="34" spans="1:15" x14ac:dyDescent="0.3">
      <c r="A34" s="33" t="str">
        <f>PROPER('Data Entry'!A52)</f>
        <v>Bambini</v>
      </c>
      <c r="B34" s="34">
        <f>'Data Entry'!B61</f>
        <v>0</v>
      </c>
      <c r="C34" s="34">
        <f>'Data Entry'!C61</f>
        <v>0</v>
      </c>
      <c r="D34" s="34">
        <f>'Data Entry'!D61</f>
        <v>0</v>
      </c>
      <c r="E34" s="34">
        <f>'Data Entry'!E61</f>
        <v>0</v>
      </c>
      <c r="F34" s="34">
        <f>'Data Entry'!F61</f>
        <v>0</v>
      </c>
      <c r="G34" s="34">
        <f>'Data Entry'!G61</f>
        <v>0</v>
      </c>
      <c r="H34" s="34">
        <f>'Data Entry'!H61</f>
        <v>0</v>
      </c>
      <c r="I34" s="34">
        <f>'Data Entry'!I61</f>
        <v>0</v>
      </c>
      <c r="J34" s="34">
        <f>'Data Entry'!J61</f>
        <v>200</v>
      </c>
      <c r="K34" s="34">
        <f>'Data Entry'!K61</f>
        <v>0</v>
      </c>
      <c r="L34" s="34">
        <f>'Data Entry'!L61</f>
        <v>0</v>
      </c>
      <c r="M34" s="34">
        <f>'Data Entry'!M61</f>
        <v>0</v>
      </c>
      <c r="N34" s="86">
        <f t="shared" si="2"/>
        <v>200</v>
      </c>
      <c r="O34" s="85">
        <f t="shared" si="3"/>
        <v>16.666666666666668</v>
      </c>
    </row>
    <row r="35" spans="1:15" x14ac:dyDescent="0.3">
      <c r="A35" s="33" t="str">
        <f>PROPER('Data Entry'!A64)</f>
        <v>Trasporti</v>
      </c>
      <c r="B35" s="34">
        <f>'Data Entry'!B71</f>
        <v>100</v>
      </c>
      <c r="C35" s="34">
        <f>'Data Entry'!C71</f>
        <v>100</v>
      </c>
      <c r="D35" s="34">
        <f>'Data Entry'!D71</f>
        <v>100</v>
      </c>
      <c r="E35" s="34">
        <f>'Data Entry'!E71</f>
        <v>100</v>
      </c>
      <c r="F35" s="34">
        <f>'Data Entry'!F71</f>
        <v>100</v>
      </c>
      <c r="G35" s="34">
        <f>'Data Entry'!G71</f>
        <v>100</v>
      </c>
      <c r="H35" s="34">
        <f>'Data Entry'!H71</f>
        <v>100</v>
      </c>
      <c r="I35" s="34">
        <f>'Data Entry'!I71</f>
        <v>100</v>
      </c>
      <c r="J35" s="34">
        <f>'Data Entry'!J71</f>
        <v>100</v>
      </c>
      <c r="K35" s="34">
        <f>'Data Entry'!K71</f>
        <v>100</v>
      </c>
      <c r="L35" s="34">
        <f>'Data Entry'!L71</f>
        <v>100</v>
      </c>
      <c r="M35" s="34">
        <f>'Data Entry'!M71</f>
        <v>100</v>
      </c>
      <c r="N35" s="86">
        <f t="shared" si="2"/>
        <v>1200</v>
      </c>
      <c r="O35" s="85">
        <f t="shared" si="3"/>
        <v>100</v>
      </c>
    </row>
    <row r="36" spans="1:15" x14ac:dyDescent="0.3">
      <c r="A36" s="33" t="str">
        <f>PROPER('Data Entry'!A74)</f>
        <v>Salute</v>
      </c>
      <c r="B36" s="34">
        <f>'Data Entry'!B80</f>
        <v>0</v>
      </c>
      <c r="C36" s="34">
        <f>'Data Entry'!C80</f>
        <v>30</v>
      </c>
      <c r="D36" s="34">
        <f>'Data Entry'!D80</f>
        <v>0</v>
      </c>
      <c r="E36" s="34">
        <f>'Data Entry'!E80</f>
        <v>0</v>
      </c>
      <c r="F36" s="34">
        <f>'Data Entry'!F80</f>
        <v>30</v>
      </c>
      <c r="G36" s="34">
        <f>'Data Entry'!G80</f>
        <v>0</v>
      </c>
      <c r="H36" s="34">
        <f>'Data Entry'!H80</f>
        <v>0</v>
      </c>
      <c r="I36" s="34">
        <f>'Data Entry'!I80</f>
        <v>0</v>
      </c>
      <c r="J36" s="34">
        <f>'Data Entry'!J80</f>
        <v>0</v>
      </c>
      <c r="K36" s="34">
        <f>'Data Entry'!K80</f>
        <v>30</v>
      </c>
      <c r="L36" s="34">
        <f>'Data Entry'!L80</f>
        <v>0</v>
      </c>
      <c r="M36" s="34">
        <f>'Data Entry'!M80</f>
        <v>0</v>
      </c>
      <c r="N36" s="86">
        <f t="shared" si="2"/>
        <v>90</v>
      </c>
      <c r="O36" s="85">
        <f t="shared" si="3"/>
        <v>7.5</v>
      </c>
    </row>
    <row r="37" spans="1:15" x14ac:dyDescent="0.3">
      <c r="A37" s="33" t="str">
        <f>PROPER('Data Entry'!A83)</f>
        <v>Assicurazioni</v>
      </c>
      <c r="B37" s="34">
        <f>'Data Entry'!B89</f>
        <v>0</v>
      </c>
      <c r="C37" s="34">
        <f>'Data Entry'!C89</f>
        <v>0</v>
      </c>
      <c r="D37" s="34">
        <f>'Data Entry'!D89</f>
        <v>0</v>
      </c>
      <c r="E37" s="34">
        <f>'Data Entry'!E89</f>
        <v>600</v>
      </c>
      <c r="F37" s="34">
        <f>'Data Entry'!F89</f>
        <v>0</v>
      </c>
      <c r="G37" s="34">
        <f>'Data Entry'!G89</f>
        <v>0</v>
      </c>
      <c r="H37" s="34">
        <f>'Data Entry'!H89</f>
        <v>0</v>
      </c>
      <c r="I37" s="34">
        <f>'Data Entry'!I89</f>
        <v>0</v>
      </c>
      <c r="J37" s="34">
        <f>'Data Entry'!J89</f>
        <v>0</v>
      </c>
      <c r="K37" s="34">
        <f>'Data Entry'!K89</f>
        <v>600</v>
      </c>
      <c r="L37" s="34">
        <f>'Data Entry'!L89</f>
        <v>0</v>
      </c>
      <c r="M37" s="34">
        <f>'Data Entry'!M89</f>
        <v>0</v>
      </c>
      <c r="N37" s="86">
        <f t="shared" si="2"/>
        <v>1200</v>
      </c>
      <c r="O37" s="85">
        <f t="shared" si="3"/>
        <v>100</v>
      </c>
    </row>
    <row r="38" spans="1:15" x14ac:dyDescent="0.3">
      <c r="A38" s="33" t="str">
        <f>PROPER('Data Entry'!A92)</f>
        <v>Istruzione</v>
      </c>
      <c r="B38" s="34">
        <f>'Data Entry'!B98</f>
        <v>0</v>
      </c>
      <c r="C38" s="34">
        <f>'Data Entry'!C98</f>
        <v>0</v>
      </c>
      <c r="D38" s="34">
        <f>'Data Entry'!D98</f>
        <v>0</v>
      </c>
      <c r="E38" s="34">
        <f>'Data Entry'!E98</f>
        <v>0</v>
      </c>
      <c r="F38" s="34">
        <f>'Data Entry'!F98</f>
        <v>0</v>
      </c>
      <c r="G38" s="34">
        <f>'Data Entry'!G98</f>
        <v>0</v>
      </c>
      <c r="H38" s="34">
        <f>'Data Entry'!H98</f>
        <v>0</v>
      </c>
      <c r="I38" s="34">
        <f>'Data Entry'!I98</f>
        <v>200</v>
      </c>
      <c r="J38" s="34">
        <f>'Data Entry'!J98</f>
        <v>0</v>
      </c>
      <c r="K38" s="34">
        <f>'Data Entry'!K98</f>
        <v>0</v>
      </c>
      <c r="L38" s="34">
        <f>'Data Entry'!L98</f>
        <v>0</v>
      </c>
      <c r="M38" s="34">
        <f>'Data Entry'!M98</f>
        <v>0</v>
      </c>
      <c r="N38" s="86">
        <f t="shared" si="2"/>
        <v>200</v>
      </c>
      <c r="O38" s="85">
        <f t="shared" si="3"/>
        <v>16.666666666666668</v>
      </c>
    </row>
    <row r="39" spans="1:15" x14ac:dyDescent="0.3">
      <c r="A39" s="33" t="str">
        <f>PROPER('Data Entry'!A101)</f>
        <v>Beneficenza/Regali</v>
      </c>
      <c r="B39" s="34">
        <f>'Data Entry'!B106</f>
        <v>0</v>
      </c>
      <c r="C39" s="34">
        <f>'Data Entry'!C106</f>
        <v>0</v>
      </c>
      <c r="D39" s="34">
        <f>'Data Entry'!D106</f>
        <v>0</v>
      </c>
      <c r="E39" s="34">
        <f>'Data Entry'!E106</f>
        <v>0</v>
      </c>
      <c r="F39" s="34">
        <f>'Data Entry'!F106</f>
        <v>0</v>
      </c>
      <c r="G39" s="34">
        <f>'Data Entry'!G106</f>
        <v>0</v>
      </c>
      <c r="H39" s="34">
        <f>'Data Entry'!H106</f>
        <v>0</v>
      </c>
      <c r="I39" s="34">
        <f>'Data Entry'!I106</f>
        <v>0</v>
      </c>
      <c r="J39" s="34">
        <f>'Data Entry'!J106</f>
        <v>0</v>
      </c>
      <c r="K39" s="34">
        <f>'Data Entry'!K106</f>
        <v>0</v>
      </c>
      <c r="L39" s="34">
        <f>'Data Entry'!L106</f>
        <v>0</v>
      </c>
      <c r="M39" s="34">
        <f>'Data Entry'!M106</f>
        <v>0</v>
      </c>
      <c r="N39" s="86">
        <f t="shared" si="2"/>
        <v>0</v>
      </c>
      <c r="O39" s="85">
        <f t="shared" si="3"/>
        <v>0</v>
      </c>
    </row>
    <row r="40" spans="1:15" x14ac:dyDescent="0.3">
      <c r="A40" s="33" t="str">
        <f>PROPER('Data Entry'!A109)</f>
        <v>Obblighi Vari</v>
      </c>
      <c r="B40" s="34">
        <f>'Data Entry'!B116</f>
        <v>0</v>
      </c>
      <c r="C40" s="34">
        <f>'Data Entry'!C116</f>
        <v>0</v>
      </c>
      <c r="D40" s="34">
        <f>'Data Entry'!D116</f>
        <v>0</v>
      </c>
      <c r="E40" s="34">
        <f>'Data Entry'!E116</f>
        <v>0</v>
      </c>
      <c r="F40" s="34">
        <f>'Data Entry'!F116</f>
        <v>0</v>
      </c>
      <c r="G40" s="34">
        <f>'Data Entry'!G116</f>
        <v>0</v>
      </c>
      <c r="H40" s="34">
        <f>'Data Entry'!H116</f>
        <v>0</v>
      </c>
      <c r="I40" s="34">
        <f>'Data Entry'!I116</f>
        <v>0</v>
      </c>
      <c r="J40" s="34">
        <f>'Data Entry'!J116</f>
        <v>0</v>
      </c>
      <c r="K40" s="34">
        <f>'Data Entry'!K116</f>
        <v>0</v>
      </c>
      <c r="L40" s="34">
        <f>'Data Entry'!L116</f>
        <v>0</v>
      </c>
      <c r="M40" s="34">
        <f>'Data Entry'!M116</f>
        <v>0</v>
      </c>
      <c r="N40" s="86">
        <f t="shared" si="2"/>
        <v>0</v>
      </c>
      <c r="O40" s="85">
        <f t="shared" si="3"/>
        <v>0</v>
      </c>
    </row>
    <row r="41" spans="1:15" x14ac:dyDescent="0.3">
      <c r="A41" s="33" t="str">
        <f>PROPER('Data Entry'!A119)</f>
        <v>Spese Lavorative</v>
      </c>
      <c r="B41" s="34">
        <f>'Data Entry'!B124</f>
        <v>0</v>
      </c>
      <c r="C41" s="34">
        <f>'Data Entry'!C124</f>
        <v>0</v>
      </c>
      <c r="D41" s="34">
        <f>'Data Entry'!D124</f>
        <v>0</v>
      </c>
      <c r="E41" s="34">
        <f>'Data Entry'!E124</f>
        <v>0</v>
      </c>
      <c r="F41" s="34">
        <f>'Data Entry'!F124</f>
        <v>0</v>
      </c>
      <c r="G41" s="34">
        <f>'Data Entry'!G124</f>
        <v>0</v>
      </c>
      <c r="H41" s="34">
        <f>'Data Entry'!H124</f>
        <v>0</v>
      </c>
      <c r="I41" s="34">
        <f>'Data Entry'!I124</f>
        <v>0</v>
      </c>
      <c r="J41" s="34">
        <f>'Data Entry'!J124</f>
        <v>0</v>
      </c>
      <c r="K41" s="34">
        <f>'Data Entry'!K124</f>
        <v>0</v>
      </c>
      <c r="L41" s="34">
        <f>'Data Entry'!L124</f>
        <v>0</v>
      </c>
      <c r="M41" s="34">
        <f>'Data Entry'!M124</f>
        <v>0</v>
      </c>
      <c r="N41" s="86">
        <f t="shared" si="2"/>
        <v>0</v>
      </c>
      <c r="O41" s="85">
        <f t="shared" si="3"/>
        <v>0</v>
      </c>
    </row>
    <row r="42" spans="1:15" x14ac:dyDescent="0.3">
      <c r="A42" s="33" t="str">
        <f>PROPER('Data Entry'!A127)</f>
        <v>Divertimento</v>
      </c>
      <c r="B42" s="34">
        <f>'Data Entry'!B139</f>
        <v>200</v>
      </c>
      <c r="C42" s="34">
        <f>'Data Entry'!C139</f>
        <v>200</v>
      </c>
      <c r="D42" s="34">
        <f>'Data Entry'!D139</f>
        <v>200</v>
      </c>
      <c r="E42" s="34">
        <f>'Data Entry'!E139</f>
        <v>200</v>
      </c>
      <c r="F42" s="34">
        <f>'Data Entry'!F139</f>
        <v>200</v>
      </c>
      <c r="G42" s="34">
        <f>'Data Entry'!G139</f>
        <v>200</v>
      </c>
      <c r="H42" s="34">
        <f>'Data Entry'!H139</f>
        <v>200</v>
      </c>
      <c r="I42" s="34">
        <f>'Data Entry'!I139</f>
        <v>200</v>
      </c>
      <c r="J42" s="34">
        <f>'Data Entry'!J139</f>
        <v>200</v>
      </c>
      <c r="K42" s="34">
        <f>'Data Entry'!K139</f>
        <v>200</v>
      </c>
      <c r="L42" s="34">
        <f>'Data Entry'!L139</f>
        <v>200</v>
      </c>
      <c r="M42" s="34">
        <f>'Data Entry'!M139</f>
        <v>200</v>
      </c>
      <c r="N42" s="86">
        <f t="shared" si="2"/>
        <v>2400</v>
      </c>
      <c r="O42" s="85">
        <f t="shared" si="3"/>
        <v>200</v>
      </c>
    </row>
    <row r="43" spans="1:15" x14ac:dyDescent="0.3">
      <c r="A43" s="33" t="str">
        <f>PROPER('Data Entry'!A142)</f>
        <v>Animali</v>
      </c>
      <c r="B43" s="34">
        <f>'Data Entry'!B147</f>
        <v>0</v>
      </c>
      <c r="C43" s="34">
        <f>'Data Entry'!C147</f>
        <v>100</v>
      </c>
      <c r="D43" s="34">
        <f>'Data Entry'!D147</f>
        <v>0</v>
      </c>
      <c r="E43" s="34">
        <f>'Data Entry'!E147</f>
        <v>100</v>
      </c>
      <c r="F43" s="34">
        <f>'Data Entry'!F147</f>
        <v>0</v>
      </c>
      <c r="G43" s="34">
        <f>'Data Entry'!G147</f>
        <v>100</v>
      </c>
      <c r="H43" s="34">
        <f>'Data Entry'!H147</f>
        <v>0</v>
      </c>
      <c r="I43" s="34">
        <f>'Data Entry'!I147</f>
        <v>100</v>
      </c>
      <c r="J43" s="34">
        <f>'Data Entry'!J147</f>
        <v>0</v>
      </c>
      <c r="K43" s="34">
        <f>'Data Entry'!K147</f>
        <v>100</v>
      </c>
      <c r="L43" s="34">
        <f>'Data Entry'!L147</f>
        <v>0</v>
      </c>
      <c r="M43" s="34">
        <f>'Data Entry'!M147</f>
        <v>100</v>
      </c>
      <c r="N43" s="86">
        <f t="shared" si="2"/>
        <v>600</v>
      </c>
      <c r="O43" s="85">
        <f t="shared" si="3"/>
        <v>50</v>
      </c>
    </row>
    <row r="44" spans="1:15" x14ac:dyDescent="0.3">
      <c r="A44" s="33" t="str">
        <f>PROPER('Data Entry'!A150)</f>
        <v>Abbonamenti</v>
      </c>
      <c r="B44" s="34">
        <f>'Data Entry'!B156</f>
        <v>0</v>
      </c>
      <c r="C44" s="34">
        <f>'Data Entry'!C156</f>
        <v>0</v>
      </c>
      <c r="D44" s="34">
        <f>'Data Entry'!D156</f>
        <v>0</v>
      </c>
      <c r="E44" s="34">
        <f>'Data Entry'!E156</f>
        <v>0</v>
      </c>
      <c r="F44" s="34">
        <f>'Data Entry'!F156</f>
        <v>0</v>
      </c>
      <c r="G44" s="34">
        <f>'Data Entry'!G156</f>
        <v>0</v>
      </c>
      <c r="H44" s="34">
        <f>'Data Entry'!H156</f>
        <v>0</v>
      </c>
      <c r="I44" s="34">
        <f>'Data Entry'!I156</f>
        <v>0</v>
      </c>
      <c r="J44" s="34">
        <f>'Data Entry'!J156</f>
        <v>0</v>
      </c>
      <c r="K44" s="34">
        <f>'Data Entry'!K156</f>
        <v>0</v>
      </c>
      <c r="L44" s="34">
        <f>'Data Entry'!L156</f>
        <v>0</v>
      </c>
      <c r="M44" s="34">
        <f>'Data Entry'!M156</f>
        <v>0</v>
      </c>
      <c r="N44" s="86">
        <f t="shared" si="2"/>
        <v>0</v>
      </c>
      <c r="O44" s="85">
        <f t="shared" si="3"/>
        <v>0</v>
      </c>
    </row>
    <row r="45" spans="1:15" x14ac:dyDescent="0.3">
      <c r="A45" s="33" t="str">
        <f>PROPER('Data Entry'!A159)</f>
        <v>Vacanze</v>
      </c>
      <c r="B45" s="34">
        <f>'Data Entry'!B166</f>
        <v>0</v>
      </c>
      <c r="C45" s="34">
        <f>'Data Entry'!C166</f>
        <v>0</v>
      </c>
      <c r="D45" s="34">
        <f>'Data Entry'!D166</f>
        <v>0</v>
      </c>
      <c r="E45" s="34">
        <f>'Data Entry'!E166</f>
        <v>0</v>
      </c>
      <c r="F45" s="34">
        <f>'Data Entry'!F166</f>
        <v>0</v>
      </c>
      <c r="G45" s="34">
        <f>'Data Entry'!G166</f>
        <v>0</v>
      </c>
      <c r="H45" s="34">
        <f>'Data Entry'!H166</f>
        <v>2000</v>
      </c>
      <c r="I45" s="34">
        <f>'Data Entry'!I166</f>
        <v>0</v>
      </c>
      <c r="J45" s="34">
        <f>'Data Entry'!J166</f>
        <v>0</v>
      </c>
      <c r="K45" s="34">
        <f>'Data Entry'!K166</f>
        <v>0</v>
      </c>
      <c r="L45" s="34">
        <f>'Data Entry'!L166</f>
        <v>0</v>
      </c>
      <c r="M45" s="34">
        <f>'Data Entry'!M166</f>
        <v>0</v>
      </c>
      <c r="N45" s="86">
        <f t="shared" si="2"/>
        <v>2000</v>
      </c>
      <c r="O45" s="85">
        <f t="shared" si="3"/>
        <v>166.66666666666666</v>
      </c>
    </row>
    <row r="46" spans="1:15" x14ac:dyDescent="0.3">
      <c r="A46" s="33" t="str">
        <f>PROPER('Data Entry'!A169)</f>
        <v>Varie Ed Eventuali</v>
      </c>
      <c r="B46" s="34">
        <f>'Data Entry'!B175</f>
        <v>0</v>
      </c>
      <c r="C46" s="34">
        <f>'Data Entry'!C175</f>
        <v>0</v>
      </c>
      <c r="D46" s="34">
        <f>'Data Entry'!D175</f>
        <v>0</v>
      </c>
      <c r="E46" s="34">
        <f>'Data Entry'!E175</f>
        <v>0</v>
      </c>
      <c r="F46" s="34">
        <f>'Data Entry'!F175</f>
        <v>0</v>
      </c>
      <c r="G46" s="34">
        <f>'Data Entry'!G175</f>
        <v>0</v>
      </c>
      <c r="H46" s="34">
        <f>'Data Entry'!H175</f>
        <v>0</v>
      </c>
      <c r="I46" s="34">
        <f>'Data Entry'!I175</f>
        <v>0</v>
      </c>
      <c r="J46" s="34">
        <f>'Data Entry'!J175</f>
        <v>0</v>
      </c>
      <c r="K46" s="34">
        <f>'Data Entry'!K175</f>
        <v>0</v>
      </c>
      <c r="L46" s="34">
        <f>'Data Entry'!L175</f>
        <v>0</v>
      </c>
      <c r="M46" s="34">
        <f>'Data Entry'!M175</f>
        <v>0</v>
      </c>
      <c r="N46" s="86">
        <f t="shared" si="2"/>
        <v>0</v>
      </c>
      <c r="O46" s="85">
        <f t="shared" si="3"/>
        <v>0</v>
      </c>
    </row>
    <row r="47" spans="1:15" x14ac:dyDescent="0.3">
      <c r="A47" s="83" t="s">
        <v>141</v>
      </c>
      <c r="B47" s="84">
        <f>SUM(B31:B46)</f>
        <v>1630</v>
      </c>
      <c r="C47" s="84">
        <f t="shared" ref="C47:N47" si="4">SUM(C31:C46)</f>
        <v>1820</v>
      </c>
      <c r="D47" s="84">
        <f t="shared" si="4"/>
        <v>1630</v>
      </c>
      <c r="E47" s="84">
        <f t="shared" si="4"/>
        <v>2330</v>
      </c>
      <c r="F47" s="84">
        <f t="shared" si="4"/>
        <v>1720</v>
      </c>
      <c r="G47" s="84">
        <f t="shared" si="4"/>
        <v>1730</v>
      </c>
      <c r="H47" s="84">
        <f t="shared" si="4"/>
        <v>3630</v>
      </c>
      <c r="I47" s="84">
        <f t="shared" si="4"/>
        <v>1930</v>
      </c>
      <c r="J47" s="84">
        <f t="shared" si="4"/>
        <v>1890</v>
      </c>
      <c r="K47" s="84">
        <f t="shared" si="4"/>
        <v>2360</v>
      </c>
      <c r="L47" s="84">
        <f t="shared" si="4"/>
        <v>1630</v>
      </c>
      <c r="M47" s="84">
        <f t="shared" si="4"/>
        <v>1790</v>
      </c>
      <c r="N47" s="87">
        <f t="shared" si="4"/>
        <v>24090</v>
      </c>
      <c r="O47" s="84">
        <f t="shared" si="3"/>
        <v>2007.5</v>
      </c>
    </row>
  </sheetData>
  <hyperlinks>
    <hyperlink ref="O3" r:id="rId1" xr:uid="{77729842-9DF9-42FF-B94E-32F0848B455D}"/>
    <hyperlink ref="A2" r:id="rId2" xr:uid="{00000000-0004-0000-0000-000000000000}"/>
  </hyperlinks>
  <printOptions horizontalCentered="1"/>
  <pageMargins left="0.31496062992125984" right="0.27559055118110237" top="0.74803149606299213" bottom="0.74803149606299213" header="0.31496062992125984" footer="0.31496062992125984"/>
  <pageSetup paperSize="9" scale="68" orientation="portrait" verticalDpi="0"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showGridLines="0" topLeftCell="A137" zoomScaleNormal="100" workbookViewId="0">
      <selection activeCell="H161" sqref="H161"/>
    </sheetView>
  </sheetViews>
  <sheetFormatPr defaultColWidth="9" defaultRowHeight="15" x14ac:dyDescent="0.3"/>
  <cols>
    <col min="1" max="1" width="22.375" style="2" customWidth="1"/>
    <col min="2" max="13" width="7.25" style="2" customWidth="1"/>
    <col min="14" max="15" width="7.75" style="2" customWidth="1"/>
    <col min="16" max="16384" width="9" style="2"/>
  </cols>
  <sheetData>
    <row r="1" spans="1:15" s="4" customFormat="1" x14ac:dyDescent="0.2">
      <c r="A1" s="67" t="s">
        <v>16</v>
      </c>
      <c r="B1" s="68" t="str">
        <f>Riepilogo!B$6</f>
        <v>Gen</v>
      </c>
      <c r="C1" s="68" t="str">
        <f>Riepilogo!C$6</f>
        <v>Feb</v>
      </c>
      <c r="D1" s="68" t="str">
        <f>Riepilogo!D$6</f>
        <v>Mar</v>
      </c>
      <c r="E1" s="68" t="str">
        <f>Riepilogo!E$6</f>
        <v>Apr</v>
      </c>
      <c r="F1" s="68" t="str">
        <f>Riepilogo!F$6</f>
        <v>Mag</v>
      </c>
      <c r="G1" s="68" t="str">
        <f>Riepilogo!G$6</f>
        <v>Giu</v>
      </c>
      <c r="H1" s="68" t="str">
        <f>Riepilogo!H$6</f>
        <v>Lug</v>
      </c>
      <c r="I1" s="68" t="str">
        <f>Riepilogo!I$6</f>
        <v>Ago</v>
      </c>
      <c r="J1" s="68" t="str">
        <f>Riepilogo!J$6</f>
        <v>Set</v>
      </c>
      <c r="K1" s="68" t="str">
        <f>Riepilogo!K$6</f>
        <v>Ott</v>
      </c>
      <c r="L1" s="68" t="str">
        <f>Riepilogo!L$6</f>
        <v>Nov</v>
      </c>
      <c r="M1" s="68" t="str">
        <f>Riepilogo!M$6</f>
        <v>Dic</v>
      </c>
      <c r="N1" s="68" t="s">
        <v>26</v>
      </c>
      <c r="O1" s="68" t="s">
        <v>12</v>
      </c>
    </row>
    <row r="2" spans="1:15" s="21" customFormat="1" x14ac:dyDescent="0.2">
      <c r="A2" s="69" t="s">
        <v>31</v>
      </c>
      <c r="B2" s="59">
        <v>2500</v>
      </c>
      <c r="C2" s="59">
        <v>2500</v>
      </c>
      <c r="D2" s="59">
        <v>2500</v>
      </c>
      <c r="E2" s="59">
        <v>2500</v>
      </c>
      <c r="F2" s="59">
        <v>2500</v>
      </c>
      <c r="G2" s="59">
        <v>2500</v>
      </c>
      <c r="H2" s="59">
        <v>2500</v>
      </c>
      <c r="I2" s="59">
        <v>2500</v>
      </c>
      <c r="J2" s="59">
        <v>2500</v>
      </c>
      <c r="K2" s="59">
        <v>2500</v>
      </c>
      <c r="L2" s="59">
        <v>2500</v>
      </c>
      <c r="M2" s="59">
        <v>2500</v>
      </c>
      <c r="N2" s="62">
        <f>SUM(B2:M2)</f>
        <v>30000</v>
      </c>
      <c r="O2" s="62">
        <f>N2/COLUMNS(B2:M2)</f>
        <v>2500</v>
      </c>
    </row>
    <row r="3" spans="1:15" s="21" customFormat="1" x14ac:dyDescent="0.2">
      <c r="A3" s="69" t="s">
        <v>32</v>
      </c>
      <c r="B3" s="59"/>
      <c r="C3" s="59"/>
      <c r="D3" s="59"/>
      <c r="E3" s="59"/>
      <c r="F3" s="59"/>
      <c r="G3" s="59"/>
      <c r="H3" s="59"/>
      <c r="I3" s="59"/>
      <c r="J3" s="59"/>
      <c r="K3" s="59"/>
      <c r="L3" s="59"/>
      <c r="M3" s="59"/>
      <c r="N3" s="62">
        <f t="shared" ref="N3:N8" si="0">SUM(B3:M3)</f>
        <v>0</v>
      </c>
      <c r="O3" s="62">
        <f t="shared" ref="O3:O8" si="1">N3/COLUMNS(B3:M3)</f>
        <v>0</v>
      </c>
    </row>
    <row r="4" spans="1:15" s="21" customFormat="1" x14ac:dyDescent="0.2">
      <c r="A4" s="69" t="s">
        <v>33</v>
      </c>
      <c r="B4" s="59"/>
      <c r="C4" s="59"/>
      <c r="D4" s="59"/>
      <c r="E4" s="59"/>
      <c r="F4" s="59"/>
      <c r="G4" s="59"/>
      <c r="H4" s="59"/>
      <c r="I4" s="59"/>
      <c r="J4" s="59"/>
      <c r="K4" s="59"/>
      <c r="L4" s="59"/>
      <c r="M4" s="59"/>
      <c r="N4" s="62">
        <f t="shared" si="0"/>
        <v>0</v>
      </c>
      <c r="O4" s="62">
        <f t="shared" si="1"/>
        <v>0</v>
      </c>
    </row>
    <row r="5" spans="1:15" s="21" customFormat="1" x14ac:dyDescent="0.2">
      <c r="A5" s="69" t="s">
        <v>34</v>
      </c>
      <c r="B5" s="59"/>
      <c r="C5" s="59">
        <v>100</v>
      </c>
      <c r="D5" s="59"/>
      <c r="E5" s="59"/>
      <c r="F5" s="59"/>
      <c r="G5" s="59"/>
      <c r="H5" s="59"/>
      <c r="I5" s="59"/>
      <c r="J5" s="59"/>
      <c r="K5" s="59">
        <v>100</v>
      </c>
      <c r="L5" s="59"/>
      <c r="M5" s="59"/>
      <c r="N5" s="62">
        <f t="shared" si="0"/>
        <v>200</v>
      </c>
      <c r="O5" s="62">
        <f t="shared" si="1"/>
        <v>16.666666666666668</v>
      </c>
    </row>
    <row r="6" spans="1:15" s="21" customFormat="1" x14ac:dyDescent="0.2">
      <c r="A6" s="69" t="s">
        <v>35</v>
      </c>
      <c r="B6" s="59"/>
      <c r="C6" s="59"/>
      <c r="D6" s="59"/>
      <c r="E6" s="59"/>
      <c r="F6" s="59"/>
      <c r="G6" s="59"/>
      <c r="H6" s="59"/>
      <c r="I6" s="59"/>
      <c r="J6" s="59"/>
      <c r="K6" s="59"/>
      <c r="L6" s="59"/>
      <c r="M6" s="59"/>
      <c r="N6" s="62">
        <f t="shared" si="0"/>
        <v>0</v>
      </c>
      <c r="O6" s="62">
        <f t="shared" si="1"/>
        <v>0</v>
      </c>
    </row>
    <row r="7" spans="1:15" s="21" customFormat="1" ht="15.75" thickBot="1" x14ac:dyDescent="0.25">
      <c r="A7" s="69" t="s">
        <v>36</v>
      </c>
      <c r="B7" s="59"/>
      <c r="C7" s="59"/>
      <c r="D7" s="59"/>
      <c r="E7" s="59"/>
      <c r="F7" s="59"/>
      <c r="G7" s="59"/>
      <c r="H7" s="59"/>
      <c r="I7" s="59"/>
      <c r="J7" s="59"/>
      <c r="K7" s="59"/>
      <c r="L7" s="59"/>
      <c r="M7" s="59"/>
      <c r="N7" s="62">
        <f t="shared" si="0"/>
        <v>0</v>
      </c>
      <c r="O7" s="62">
        <f t="shared" si="1"/>
        <v>0</v>
      </c>
    </row>
    <row r="8" spans="1:15" s="21" customFormat="1" ht="15.75" thickBot="1" x14ac:dyDescent="0.25">
      <c r="A8" s="69" t="s">
        <v>37</v>
      </c>
      <c r="B8" s="59"/>
      <c r="C8" s="59"/>
      <c r="D8" s="59"/>
      <c r="E8" s="59"/>
      <c r="F8" s="59"/>
      <c r="G8" s="59"/>
      <c r="H8" s="59"/>
      <c r="I8" s="59"/>
      <c r="J8" s="59"/>
      <c r="K8" s="59"/>
      <c r="L8" s="59"/>
      <c r="M8" s="59"/>
      <c r="N8" s="62">
        <f t="shared" si="0"/>
        <v>0</v>
      </c>
      <c r="O8" s="62">
        <f t="shared" si="1"/>
        <v>0</v>
      </c>
    </row>
    <row r="9" spans="1:15" s="51" customFormat="1" ht="16.5" thickTop="1" x14ac:dyDescent="0.35">
      <c r="A9" s="70" t="str">
        <f>"Totale "&amp;$A$1</f>
        <v>Totale ENTRATE</v>
      </c>
      <c r="B9" s="71">
        <f t="shared" ref="B9:O9" si="2">SUM(B2:B8)</f>
        <v>2500</v>
      </c>
      <c r="C9" s="71">
        <f t="shared" si="2"/>
        <v>2600</v>
      </c>
      <c r="D9" s="71">
        <f t="shared" si="2"/>
        <v>2500</v>
      </c>
      <c r="E9" s="71">
        <f t="shared" si="2"/>
        <v>2500</v>
      </c>
      <c r="F9" s="71">
        <f t="shared" si="2"/>
        <v>2500</v>
      </c>
      <c r="G9" s="71">
        <f t="shared" si="2"/>
        <v>2500</v>
      </c>
      <c r="H9" s="71">
        <f t="shared" si="2"/>
        <v>2500</v>
      </c>
      <c r="I9" s="71">
        <f t="shared" si="2"/>
        <v>2500</v>
      </c>
      <c r="J9" s="71">
        <f t="shared" si="2"/>
        <v>2500</v>
      </c>
      <c r="K9" s="71">
        <f t="shared" si="2"/>
        <v>2600</v>
      </c>
      <c r="L9" s="71">
        <f t="shared" si="2"/>
        <v>2500</v>
      </c>
      <c r="M9" s="71">
        <f t="shared" si="2"/>
        <v>2500</v>
      </c>
      <c r="N9" s="71">
        <f t="shared" si="2"/>
        <v>30200</v>
      </c>
      <c r="O9" s="71">
        <f t="shared" si="2"/>
        <v>2516.6666666666665</v>
      </c>
    </row>
    <row r="10" spans="1:15" s="21" customFormat="1" x14ac:dyDescent="0.2">
      <c r="A10" s="57"/>
      <c r="B10" s="23"/>
      <c r="C10" s="23"/>
      <c r="D10" s="23"/>
      <c r="E10" s="23"/>
      <c r="F10" s="23"/>
      <c r="G10" s="23"/>
      <c r="H10" s="23"/>
      <c r="I10" s="23"/>
      <c r="J10" s="23"/>
      <c r="K10" s="23"/>
      <c r="L10" s="23"/>
      <c r="M10" s="23"/>
      <c r="N10" s="23"/>
      <c r="O10" s="23"/>
    </row>
    <row r="11" spans="1:15" s="4" customFormat="1" x14ac:dyDescent="0.2">
      <c r="A11" s="53" t="s">
        <v>38</v>
      </c>
      <c r="B11" s="50" t="str">
        <f>Riepilogo!B$6</f>
        <v>Gen</v>
      </c>
      <c r="C11" s="50" t="str">
        <f>Riepilogo!C$6</f>
        <v>Feb</v>
      </c>
      <c r="D11" s="50" t="str">
        <f>Riepilogo!D$6</f>
        <v>Mar</v>
      </c>
      <c r="E11" s="50" t="str">
        <f>Riepilogo!E$6</f>
        <v>Apr</v>
      </c>
      <c r="F11" s="50" t="str">
        <f>Riepilogo!F$6</f>
        <v>Mag</v>
      </c>
      <c r="G11" s="50" t="str">
        <f>Riepilogo!G$6</f>
        <v>Giu</v>
      </c>
      <c r="H11" s="50" t="str">
        <f>Riepilogo!H$6</f>
        <v>Lug</v>
      </c>
      <c r="I11" s="50" t="str">
        <f>Riepilogo!I$6</f>
        <v>Ago</v>
      </c>
      <c r="J11" s="50" t="str">
        <f>Riepilogo!J$6</f>
        <v>Set</v>
      </c>
      <c r="K11" s="50" t="str">
        <f>Riepilogo!K$6</f>
        <v>Ott</v>
      </c>
      <c r="L11" s="50" t="str">
        <f>Riepilogo!L$6</f>
        <v>Nov</v>
      </c>
      <c r="M11" s="50" t="str">
        <f>Riepilogo!M$6</f>
        <v>Dic</v>
      </c>
      <c r="N11" s="50" t="s">
        <v>26</v>
      </c>
      <c r="O11" s="50" t="s">
        <v>12</v>
      </c>
    </row>
    <row r="12" spans="1:15" s="21" customFormat="1" x14ac:dyDescent="0.2">
      <c r="A12" s="60" t="s">
        <v>39</v>
      </c>
      <c r="B12" s="59"/>
      <c r="C12" s="59"/>
      <c r="D12" s="59"/>
      <c r="E12" s="59"/>
      <c r="F12" s="59"/>
      <c r="G12" s="59"/>
      <c r="H12" s="59"/>
      <c r="I12" s="59"/>
      <c r="J12" s="59"/>
      <c r="K12" s="59"/>
      <c r="L12" s="59"/>
      <c r="M12" s="59"/>
      <c r="N12" s="62">
        <f>SUM(B12:M12)</f>
        <v>0</v>
      </c>
      <c r="O12" s="62">
        <f t="shared" ref="O12:O17" si="3">N12/COLUMNS(B12:M12)</f>
        <v>0</v>
      </c>
    </row>
    <row r="13" spans="1:15" s="21" customFormat="1" x14ac:dyDescent="0.2">
      <c r="A13" s="60" t="s">
        <v>40</v>
      </c>
      <c r="B13" s="59">
        <v>100</v>
      </c>
      <c r="C13" s="59">
        <v>100</v>
      </c>
      <c r="D13" s="59">
        <v>100</v>
      </c>
      <c r="E13" s="59">
        <v>100</v>
      </c>
      <c r="F13" s="59">
        <v>100</v>
      </c>
      <c r="G13" s="59">
        <v>100</v>
      </c>
      <c r="H13" s="59">
        <v>100</v>
      </c>
      <c r="I13" s="59">
        <v>100</v>
      </c>
      <c r="J13" s="59">
        <v>100</v>
      </c>
      <c r="K13" s="59">
        <v>100</v>
      </c>
      <c r="L13" s="59">
        <v>100</v>
      </c>
      <c r="M13" s="59">
        <v>100</v>
      </c>
      <c r="N13" s="62">
        <f t="shared" ref="N13:N17" si="4">SUM(B13:M13)</f>
        <v>1200</v>
      </c>
      <c r="O13" s="62">
        <f t="shared" si="3"/>
        <v>100</v>
      </c>
    </row>
    <row r="14" spans="1:15" s="21" customFormat="1" x14ac:dyDescent="0.2">
      <c r="A14" s="60" t="s">
        <v>41</v>
      </c>
      <c r="B14" s="59"/>
      <c r="C14" s="59"/>
      <c r="D14" s="59"/>
      <c r="E14" s="59"/>
      <c r="F14" s="59"/>
      <c r="G14" s="59"/>
      <c r="H14" s="59"/>
      <c r="I14" s="59"/>
      <c r="J14" s="59"/>
      <c r="K14" s="59"/>
      <c r="L14" s="59"/>
      <c r="M14" s="59"/>
      <c r="N14" s="62">
        <f t="shared" si="4"/>
        <v>0</v>
      </c>
      <c r="O14" s="62">
        <f t="shared" si="3"/>
        <v>0</v>
      </c>
    </row>
    <row r="15" spans="1:15" s="21" customFormat="1" x14ac:dyDescent="0.2">
      <c r="A15" s="60" t="s">
        <v>42</v>
      </c>
      <c r="B15" s="59"/>
      <c r="C15" s="59"/>
      <c r="D15" s="59"/>
      <c r="E15" s="59"/>
      <c r="F15" s="59"/>
      <c r="G15" s="59"/>
      <c r="H15" s="59"/>
      <c r="I15" s="59"/>
      <c r="J15" s="59"/>
      <c r="K15" s="59"/>
      <c r="L15" s="59"/>
      <c r="M15" s="59"/>
      <c r="N15" s="62">
        <f t="shared" si="4"/>
        <v>0</v>
      </c>
      <c r="O15" s="62">
        <f t="shared" si="3"/>
        <v>0</v>
      </c>
    </row>
    <row r="16" spans="1:15" s="21" customFormat="1" x14ac:dyDescent="0.2">
      <c r="A16" s="60" t="s">
        <v>43</v>
      </c>
      <c r="B16" s="59"/>
      <c r="C16" s="59"/>
      <c r="D16" s="59"/>
      <c r="E16" s="59"/>
      <c r="F16" s="59"/>
      <c r="G16" s="59"/>
      <c r="H16" s="59"/>
      <c r="I16" s="59"/>
      <c r="J16" s="59"/>
      <c r="K16" s="59"/>
      <c r="L16" s="59"/>
      <c r="M16" s="59"/>
      <c r="N16" s="62">
        <f t="shared" si="4"/>
        <v>0</v>
      </c>
      <c r="O16" s="62">
        <f t="shared" si="3"/>
        <v>0</v>
      </c>
    </row>
    <row r="17" spans="1:15" s="21" customFormat="1" ht="15.75" thickBot="1" x14ac:dyDescent="0.25">
      <c r="A17" s="60" t="s">
        <v>36</v>
      </c>
      <c r="B17" s="59"/>
      <c r="C17" s="59"/>
      <c r="D17" s="59"/>
      <c r="E17" s="59"/>
      <c r="F17" s="59"/>
      <c r="G17" s="59"/>
      <c r="H17" s="59"/>
      <c r="I17" s="59"/>
      <c r="J17" s="59"/>
      <c r="K17" s="59"/>
      <c r="L17" s="59"/>
      <c r="M17" s="59"/>
      <c r="N17" s="62">
        <f t="shared" si="4"/>
        <v>0</v>
      </c>
      <c r="O17" s="62">
        <f t="shared" si="3"/>
        <v>0</v>
      </c>
    </row>
    <row r="18" spans="1:15" s="51" customFormat="1" ht="16.5" thickTop="1" x14ac:dyDescent="0.35">
      <c r="A18" s="61" t="str">
        <f>"Totale "&amp;$A$11</f>
        <v>Totale USCITE PER RISPARMI</v>
      </c>
      <c r="B18" s="64">
        <f>SUM(B12:B17)</f>
        <v>100</v>
      </c>
      <c r="C18" s="64">
        <f t="shared" ref="C18:O18" si="5">SUM(C12:C17)</f>
        <v>100</v>
      </c>
      <c r="D18" s="64">
        <f t="shared" si="5"/>
        <v>100</v>
      </c>
      <c r="E18" s="64">
        <f t="shared" si="5"/>
        <v>100</v>
      </c>
      <c r="F18" s="64">
        <f t="shared" si="5"/>
        <v>100</v>
      </c>
      <c r="G18" s="64">
        <f t="shared" si="5"/>
        <v>100</v>
      </c>
      <c r="H18" s="64">
        <f t="shared" si="5"/>
        <v>100</v>
      </c>
      <c r="I18" s="64">
        <f t="shared" si="5"/>
        <v>100</v>
      </c>
      <c r="J18" s="64">
        <f t="shared" si="5"/>
        <v>100</v>
      </c>
      <c r="K18" s="64">
        <f t="shared" si="5"/>
        <v>100</v>
      </c>
      <c r="L18" s="64">
        <f t="shared" si="5"/>
        <v>100</v>
      </c>
      <c r="M18" s="64">
        <f t="shared" si="5"/>
        <v>100</v>
      </c>
      <c r="N18" s="64">
        <f t="shared" si="5"/>
        <v>1200</v>
      </c>
      <c r="O18" s="64">
        <f t="shared" si="5"/>
        <v>100</v>
      </c>
    </row>
    <row r="19" spans="1:15" s="51" customFormat="1" x14ac:dyDescent="0.35">
      <c r="A19" s="54" t="s">
        <v>44</v>
      </c>
      <c r="B19" s="74">
        <f>IF(Riepilogo!B$8=0," - ",B18/Riepilogo!B$8)</f>
        <v>6.1349693251533742E-2</v>
      </c>
      <c r="C19" s="74">
        <f>IF(Riepilogo!C$8=0," - ",C18/Riepilogo!C$8)</f>
        <v>5.4945054945054944E-2</v>
      </c>
      <c r="D19" s="74">
        <f>IF(Riepilogo!D$8=0," - ",D18/Riepilogo!D$8)</f>
        <v>6.1349693251533742E-2</v>
      </c>
      <c r="E19" s="74">
        <f>IF(Riepilogo!E$8=0," - ",E18/Riepilogo!E$8)</f>
        <v>4.2918454935622317E-2</v>
      </c>
      <c r="F19" s="74">
        <f>IF(Riepilogo!F$8=0," - ",F18/Riepilogo!F$8)</f>
        <v>5.8139534883720929E-2</v>
      </c>
      <c r="G19" s="74">
        <f>IF(Riepilogo!G$8=0," - ",G18/Riepilogo!G$8)</f>
        <v>5.7803468208092484E-2</v>
      </c>
      <c r="H19" s="74">
        <f>IF(Riepilogo!H$8=0," - ",H18/Riepilogo!H$8)</f>
        <v>2.7548209366391185E-2</v>
      </c>
      <c r="I19" s="74">
        <f>IF(Riepilogo!I$8=0," - ",I18/Riepilogo!I$8)</f>
        <v>5.181347150259067E-2</v>
      </c>
      <c r="J19" s="74">
        <f>IF(Riepilogo!J$8=0," - ",J18/Riepilogo!J$8)</f>
        <v>5.2910052910052907E-2</v>
      </c>
      <c r="K19" s="74">
        <f>IF(Riepilogo!K$8=0," - ",K18/Riepilogo!K$8)</f>
        <v>4.2372881355932202E-2</v>
      </c>
      <c r="L19" s="74">
        <f>IF(Riepilogo!L$8=0," - ",L18/Riepilogo!L$8)</f>
        <v>6.1349693251533742E-2</v>
      </c>
      <c r="M19" s="74">
        <f>IF(Riepilogo!M$8=0," - ",M18/Riepilogo!M$8)</f>
        <v>5.5865921787709494E-2</v>
      </c>
      <c r="N19" s="74">
        <f>IF(Riepilogo!N$8=0," - ",N18/Riepilogo!N$8)</f>
        <v>4.9813200498132003E-2</v>
      </c>
      <c r="O19" s="74">
        <f>IF(Riepilogo!O$8=0," - ",O18/Riepilogo!O$8)</f>
        <v>4.9813200498132003E-2</v>
      </c>
    </row>
    <row r="20" spans="1:15" s="21" customFormat="1" x14ac:dyDescent="0.2">
      <c r="A20" s="55"/>
      <c r="B20" s="27"/>
      <c r="C20" s="27"/>
      <c r="D20" s="27"/>
      <c r="E20" s="27"/>
      <c r="F20" s="27"/>
      <c r="G20" s="27"/>
      <c r="H20" s="27"/>
      <c r="I20" s="27"/>
      <c r="J20" s="27"/>
      <c r="K20" s="27"/>
      <c r="L20" s="27"/>
      <c r="M20" s="27"/>
      <c r="N20" s="27"/>
      <c r="O20" s="27"/>
    </row>
    <row r="21" spans="1:15" s="4" customFormat="1" x14ac:dyDescent="0.2">
      <c r="A21" s="53" t="s">
        <v>47</v>
      </c>
      <c r="B21" s="50" t="str">
        <f>Riepilogo!B$6</f>
        <v>Gen</v>
      </c>
      <c r="C21" s="50" t="str">
        <f>Riepilogo!C$6</f>
        <v>Feb</v>
      </c>
      <c r="D21" s="50" t="str">
        <f>Riepilogo!D$6</f>
        <v>Mar</v>
      </c>
      <c r="E21" s="50" t="str">
        <f>Riepilogo!E$6</f>
        <v>Apr</v>
      </c>
      <c r="F21" s="50" t="str">
        <f>Riepilogo!F$6</f>
        <v>Mag</v>
      </c>
      <c r="G21" s="50" t="str">
        <f>Riepilogo!G$6</f>
        <v>Giu</v>
      </c>
      <c r="H21" s="50" t="str">
        <f>Riepilogo!H$6</f>
        <v>Lug</v>
      </c>
      <c r="I21" s="50" t="str">
        <f>Riepilogo!I$6</f>
        <v>Ago</v>
      </c>
      <c r="J21" s="50" t="str">
        <f>Riepilogo!J$6</f>
        <v>Set</v>
      </c>
      <c r="K21" s="50" t="str">
        <f>Riepilogo!K$6</f>
        <v>Ott</v>
      </c>
      <c r="L21" s="50" t="str">
        <f>Riepilogo!L$6</f>
        <v>Nov</v>
      </c>
      <c r="M21" s="50" t="str">
        <f>Riepilogo!M$6</f>
        <v>Dic</v>
      </c>
      <c r="N21" s="50" t="s">
        <v>26</v>
      </c>
      <c r="O21" s="50" t="s">
        <v>12</v>
      </c>
    </row>
    <row r="22" spans="1:15" s="21" customFormat="1" x14ac:dyDescent="0.2">
      <c r="A22" s="60" t="s">
        <v>48</v>
      </c>
      <c r="B22" s="59">
        <v>600</v>
      </c>
      <c r="C22" s="59">
        <v>600</v>
      </c>
      <c r="D22" s="59">
        <v>600</v>
      </c>
      <c r="E22" s="59">
        <v>600</v>
      </c>
      <c r="F22" s="59">
        <v>600</v>
      </c>
      <c r="G22" s="59">
        <v>600</v>
      </c>
      <c r="H22" s="59">
        <v>600</v>
      </c>
      <c r="I22" s="59">
        <v>600</v>
      </c>
      <c r="J22" s="59">
        <v>600</v>
      </c>
      <c r="K22" s="59">
        <v>600</v>
      </c>
      <c r="L22" s="59">
        <v>600</v>
      </c>
      <c r="M22" s="59">
        <v>600</v>
      </c>
      <c r="N22" s="62">
        <f>SUM(B22:M22)</f>
        <v>7200</v>
      </c>
      <c r="O22" s="62">
        <f t="shared" ref="O22:O34" si="6">N22/COLUMNS(B22:M22)</f>
        <v>600</v>
      </c>
    </row>
    <row r="23" spans="1:15" s="21" customFormat="1" x14ac:dyDescent="0.2">
      <c r="A23" s="60" t="s">
        <v>49</v>
      </c>
      <c r="B23" s="59"/>
      <c r="C23" s="59"/>
      <c r="D23" s="59"/>
      <c r="E23" s="59"/>
      <c r="F23" s="59"/>
      <c r="G23" s="59"/>
      <c r="H23" s="59"/>
      <c r="I23" s="59"/>
      <c r="J23" s="59"/>
      <c r="K23" s="59"/>
      <c r="L23" s="59"/>
      <c r="M23" s="59"/>
      <c r="N23" s="62">
        <f t="shared" ref="N23:N34" si="7">SUM(B23:M23)</f>
        <v>0</v>
      </c>
      <c r="O23" s="62">
        <f t="shared" si="6"/>
        <v>0</v>
      </c>
    </row>
    <row r="24" spans="1:15" s="21" customFormat="1" x14ac:dyDescent="0.2">
      <c r="A24" s="60" t="s">
        <v>50</v>
      </c>
      <c r="B24" s="59"/>
      <c r="C24" s="59"/>
      <c r="D24" s="59"/>
      <c r="E24" s="59"/>
      <c r="F24" s="59"/>
      <c r="G24" s="59"/>
      <c r="H24" s="59"/>
      <c r="I24" s="59"/>
      <c r="J24" s="59"/>
      <c r="K24" s="59"/>
      <c r="L24" s="59"/>
      <c r="M24" s="59"/>
      <c r="N24" s="62">
        <f t="shared" si="7"/>
        <v>0</v>
      </c>
      <c r="O24" s="62">
        <f t="shared" si="6"/>
        <v>0</v>
      </c>
    </row>
    <row r="25" spans="1:15" s="21" customFormat="1" x14ac:dyDescent="0.2">
      <c r="A25" s="60" t="s">
        <v>51</v>
      </c>
      <c r="B25" s="59"/>
      <c r="C25" s="59"/>
      <c r="D25" s="59"/>
      <c r="E25" s="59"/>
      <c r="F25" s="59"/>
      <c r="G25" s="59"/>
      <c r="H25" s="59"/>
      <c r="I25" s="59"/>
      <c r="J25" s="59"/>
      <c r="K25" s="59"/>
      <c r="L25" s="59"/>
      <c r="M25" s="59"/>
      <c r="N25" s="62">
        <f t="shared" si="7"/>
        <v>0</v>
      </c>
      <c r="O25" s="62">
        <f t="shared" si="6"/>
        <v>0</v>
      </c>
    </row>
    <row r="26" spans="1:15" s="21" customFormat="1" x14ac:dyDescent="0.2">
      <c r="A26" s="60" t="s">
        <v>52</v>
      </c>
      <c r="B26" s="59">
        <v>30</v>
      </c>
      <c r="C26" s="59">
        <v>30</v>
      </c>
      <c r="D26" s="59">
        <v>30</v>
      </c>
      <c r="E26" s="59">
        <v>30</v>
      </c>
      <c r="F26" s="59">
        <v>30</v>
      </c>
      <c r="G26" s="59">
        <v>30</v>
      </c>
      <c r="H26" s="59">
        <v>30</v>
      </c>
      <c r="I26" s="59">
        <v>30</v>
      </c>
      <c r="J26" s="59">
        <v>30</v>
      </c>
      <c r="K26" s="59">
        <v>30</v>
      </c>
      <c r="L26" s="59">
        <v>30</v>
      </c>
      <c r="M26" s="59">
        <v>30</v>
      </c>
      <c r="N26" s="62">
        <f t="shared" si="7"/>
        <v>360</v>
      </c>
      <c r="O26" s="62">
        <f t="shared" si="6"/>
        <v>30</v>
      </c>
    </row>
    <row r="27" spans="1:15" s="21" customFormat="1" x14ac:dyDescent="0.2">
      <c r="A27" s="60" t="s">
        <v>53</v>
      </c>
      <c r="B27" s="59"/>
      <c r="C27" s="59"/>
      <c r="D27" s="59"/>
      <c r="E27" s="59"/>
      <c r="F27" s="59"/>
      <c r="G27" s="59"/>
      <c r="H27" s="59"/>
      <c r="I27" s="59"/>
      <c r="J27" s="59"/>
      <c r="K27" s="59"/>
      <c r="L27" s="59"/>
      <c r="M27" s="59"/>
      <c r="N27" s="62">
        <f t="shared" si="7"/>
        <v>0</v>
      </c>
      <c r="O27" s="62">
        <f t="shared" si="6"/>
        <v>0</v>
      </c>
    </row>
    <row r="28" spans="1:15" s="21" customFormat="1" x14ac:dyDescent="0.2">
      <c r="A28" s="60" t="s">
        <v>0</v>
      </c>
      <c r="B28" s="59"/>
      <c r="C28" s="59"/>
      <c r="D28" s="59"/>
      <c r="E28" s="59"/>
      <c r="F28" s="59"/>
      <c r="G28" s="59"/>
      <c r="H28" s="59"/>
      <c r="I28" s="59"/>
      <c r="J28" s="59"/>
      <c r="K28" s="59"/>
      <c r="L28" s="59"/>
      <c r="M28" s="59"/>
      <c r="N28" s="62">
        <f t="shared" si="7"/>
        <v>0</v>
      </c>
      <c r="O28" s="62">
        <f t="shared" si="6"/>
        <v>0</v>
      </c>
    </row>
    <row r="29" spans="1:15" s="21" customFormat="1" x14ac:dyDescent="0.2">
      <c r="A29" s="60" t="s">
        <v>54</v>
      </c>
      <c r="B29" s="59"/>
      <c r="C29" s="59"/>
      <c r="D29" s="59"/>
      <c r="E29" s="59"/>
      <c r="F29" s="59"/>
      <c r="G29" s="59"/>
      <c r="H29" s="59"/>
      <c r="I29" s="59"/>
      <c r="J29" s="59"/>
      <c r="K29" s="59"/>
      <c r="L29" s="59"/>
      <c r="M29" s="59"/>
      <c r="N29" s="62">
        <f t="shared" si="7"/>
        <v>0</v>
      </c>
      <c r="O29" s="62">
        <f t="shared" si="6"/>
        <v>0</v>
      </c>
    </row>
    <row r="30" spans="1:15" s="21" customFormat="1" x14ac:dyDescent="0.2">
      <c r="A30" s="60" t="s">
        <v>55</v>
      </c>
      <c r="B30" s="59"/>
      <c r="C30" s="59"/>
      <c r="D30" s="59"/>
      <c r="E30" s="59"/>
      <c r="F30" s="59"/>
      <c r="G30" s="59"/>
      <c r="H30" s="59"/>
      <c r="I30" s="59"/>
      <c r="J30" s="59"/>
      <c r="K30" s="59"/>
      <c r="L30" s="59"/>
      <c r="M30" s="59"/>
      <c r="N30" s="62">
        <f t="shared" si="7"/>
        <v>0</v>
      </c>
      <c r="O30" s="62">
        <f t="shared" si="6"/>
        <v>0</v>
      </c>
    </row>
    <row r="31" spans="1:15" s="21" customFormat="1" x14ac:dyDescent="0.2">
      <c r="A31" s="60" t="s">
        <v>56</v>
      </c>
      <c r="B31" s="59"/>
      <c r="C31" s="59"/>
      <c r="D31" s="59"/>
      <c r="E31" s="59"/>
      <c r="F31" s="59"/>
      <c r="G31" s="59"/>
      <c r="H31" s="59"/>
      <c r="I31" s="59"/>
      <c r="J31" s="59"/>
      <c r="K31" s="59"/>
      <c r="L31" s="59"/>
      <c r="M31" s="59"/>
      <c r="N31" s="62">
        <f t="shared" si="7"/>
        <v>0</v>
      </c>
      <c r="O31" s="62">
        <f t="shared" si="6"/>
        <v>0</v>
      </c>
    </row>
    <row r="32" spans="1:15" s="21" customFormat="1" x14ac:dyDescent="0.2">
      <c r="A32" s="60" t="s">
        <v>57</v>
      </c>
      <c r="B32" s="59"/>
      <c r="C32" s="59"/>
      <c r="D32" s="59"/>
      <c r="E32" s="59"/>
      <c r="F32" s="59"/>
      <c r="G32" s="59"/>
      <c r="H32" s="59"/>
      <c r="I32" s="59"/>
      <c r="J32" s="59"/>
      <c r="K32" s="59"/>
      <c r="L32" s="59"/>
      <c r="M32" s="59"/>
      <c r="N32" s="62">
        <f t="shared" si="7"/>
        <v>0</v>
      </c>
      <c r="O32" s="62">
        <f t="shared" si="6"/>
        <v>0</v>
      </c>
    </row>
    <row r="33" spans="1:15" s="21" customFormat="1" x14ac:dyDescent="0.2">
      <c r="A33" s="60" t="s">
        <v>58</v>
      </c>
      <c r="B33" s="59"/>
      <c r="C33" s="59"/>
      <c r="D33" s="59"/>
      <c r="E33" s="59"/>
      <c r="F33" s="59"/>
      <c r="G33" s="59"/>
      <c r="H33" s="59"/>
      <c r="I33" s="59"/>
      <c r="J33" s="59"/>
      <c r="K33" s="59"/>
      <c r="L33" s="59"/>
      <c r="M33" s="59"/>
      <c r="N33" s="62">
        <f t="shared" si="7"/>
        <v>0</v>
      </c>
      <c r="O33" s="62">
        <f t="shared" si="6"/>
        <v>0</v>
      </c>
    </row>
    <row r="34" spans="1:15" s="21" customFormat="1" ht="15.75" thickBot="1" x14ac:dyDescent="0.25">
      <c r="A34" s="60" t="s">
        <v>36</v>
      </c>
      <c r="B34" s="59"/>
      <c r="C34" s="59"/>
      <c r="D34" s="59"/>
      <c r="E34" s="59"/>
      <c r="F34" s="59"/>
      <c r="G34" s="59"/>
      <c r="H34" s="59"/>
      <c r="I34" s="59"/>
      <c r="J34" s="59"/>
      <c r="K34" s="59"/>
      <c r="L34" s="59"/>
      <c r="M34" s="59"/>
      <c r="N34" s="62">
        <f t="shared" si="7"/>
        <v>0</v>
      </c>
      <c r="O34" s="62">
        <f t="shared" si="6"/>
        <v>0</v>
      </c>
    </row>
    <row r="35" spans="1:15" s="51" customFormat="1" ht="16.5" thickTop="1" x14ac:dyDescent="0.35">
      <c r="A35" s="61" t="str">
        <f>"Totale "&amp;$A$21</f>
        <v>Totale USCITE PER LA CASA</v>
      </c>
      <c r="B35" s="64">
        <f>SUM(B22:B34)</f>
        <v>630</v>
      </c>
      <c r="C35" s="64">
        <f t="shared" ref="C35:O35" si="8">SUM(C22:C34)</f>
        <v>630</v>
      </c>
      <c r="D35" s="64">
        <f t="shared" si="8"/>
        <v>630</v>
      </c>
      <c r="E35" s="64">
        <f t="shared" si="8"/>
        <v>630</v>
      </c>
      <c r="F35" s="64">
        <f t="shared" si="8"/>
        <v>630</v>
      </c>
      <c r="G35" s="64">
        <f t="shared" si="8"/>
        <v>630</v>
      </c>
      <c r="H35" s="64">
        <f t="shared" si="8"/>
        <v>630</v>
      </c>
      <c r="I35" s="64">
        <f t="shared" si="8"/>
        <v>630</v>
      </c>
      <c r="J35" s="64">
        <f t="shared" si="8"/>
        <v>630</v>
      </c>
      <c r="K35" s="64">
        <f t="shared" si="8"/>
        <v>630</v>
      </c>
      <c r="L35" s="64">
        <f t="shared" si="8"/>
        <v>630</v>
      </c>
      <c r="M35" s="64">
        <f t="shared" si="8"/>
        <v>630</v>
      </c>
      <c r="N35" s="64">
        <f t="shared" si="8"/>
        <v>7560</v>
      </c>
      <c r="O35" s="64">
        <f t="shared" si="8"/>
        <v>630</v>
      </c>
    </row>
    <row r="36" spans="1:15" s="51" customFormat="1" x14ac:dyDescent="0.35">
      <c r="A36" s="54" t="s">
        <v>44</v>
      </c>
      <c r="B36" s="74">
        <f>IF(Riepilogo!B$8=0," - ",B35/Riepilogo!B$8)</f>
        <v>0.38650306748466257</v>
      </c>
      <c r="C36" s="74">
        <f>IF(Riepilogo!C$8=0," - ",C35/Riepilogo!C$8)</f>
        <v>0.34615384615384615</v>
      </c>
      <c r="D36" s="74">
        <f>IF(Riepilogo!D$8=0," - ",D35/Riepilogo!D$8)</f>
        <v>0.38650306748466257</v>
      </c>
      <c r="E36" s="74">
        <f>IF(Riepilogo!E$8=0," - ",E35/Riepilogo!E$8)</f>
        <v>0.27038626609442062</v>
      </c>
      <c r="F36" s="74">
        <f>IF(Riepilogo!F$8=0," - ",F35/Riepilogo!F$8)</f>
        <v>0.36627906976744184</v>
      </c>
      <c r="G36" s="74">
        <f>IF(Riepilogo!G$8=0," - ",G35/Riepilogo!G$8)</f>
        <v>0.36416184971098264</v>
      </c>
      <c r="H36" s="74">
        <f>IF(Riepilogo!H$8=0," - ",H35/Riepilogo!H$8)</f>
        <v>0.17355371900826447</v>
      </c>
      <c r="I36" s="74">
        <f>IF(Riepilogo!I$8=0," - ",I35/Riepilogo!I$8)</f>
        <v>0.32642487046632124</v>
      </c>
      <c r="J36" s="74">
        <f>IF(Riepilogo!J$8=0," - ",J35/Riepilogo!J$8)</f>
        <v>0.33333333333333331</v>
      </c>
      <c r="K36" s="74">
        <f>IF(Riepilogo!K$8=0," - ",K35/Riepilogo!K$8)</f>
        <v>0.26694915254237289</v>
      </c>
      <c r="L36" s="74">
        <f>IF(Riepilogo!L$8=0," - ",L35/Riepilogo!L$8)</f>
        <v>0.38650306748466257</v>
      </c>
      <c r="M36" s="74">
        <f>IF(Riepilogo!M$8=0," - ",M35/Riepilogo!M$8)</f>
        <v>0.35195530726256985</v>
      </c>
      <c r="N36" s="74">
        <f>IF(Riepilogo!N$8=0," - ",N35/Riepilogo!N$8)</f>
        <v>0.31382316313823161</v>
      </c>
      <c r="O36" s="74">
        <f>IF(Riepilogo!O$8=0," - ",O35/Riepilogo!O$8)</f>
        <v>0.31382316313823161</v>
      </c>
    </row>
    <row r="37" spans="1:15" s="21" customFormat="1" x14ac:dyDescent="0.2">
      <c r="A37" s="55"/>
      <c r="B37" s="27"/>
      <c r="C37" s="27"/>
      <c r="D37" s="27"/>
      <c r="E37" s="27"/>
      <c r="F37" s="27"/>
      <c r="G37" s="27"/>
      <c r="H37" s="27"/>
      <c r="I37" s="27"/>
      <c r="J37" s="27"/>
      <c r="K37" s="27"/>
      <c r="L37" s="27"/>
      <c r="M37" s="27"/>
      <c r="N37" s="27"/>
      <c r="O37" s="27"/>
    </row>
    <row r="38" spans="1:15" s="4" customFormat="1" x14ac:dyDescent="0.2">
      <c r="A38" s="53" t="s">
        <v>59</v>
      </c>
      <c r="B38" s="50" t="str">
        <f>Riepilogo!B$6</f>
        <v>Gen</v>
      </c>
      <c r="C38" s="50" t="str">
        <f>Riepilogo!C$6</f>
        <v>Feb</v>
      </c>
      <c r="D38" s="50" t="str">
        <f>Riepilogo!D$6</f>
        <v>Mar</v>
      </c>
      <c r="E38" s="50" t="str">
        <f>Riepilogo!E$6</f>
        <v>Apr</v>
      </c>
      <c r="F38" s="50" t="str">
        <f>Riepilogo!F$6</f>
        <v>Mag</v>
      </c>
      <c r="G38" s="50" t="str">
        <f>Riepilogo!G$6</f>
        <v>Giu</v>
      </c>
      <c r="H38" s="50" t="str">
        <f>Riepilogo!H$6</f>
        <v>Lug</v>
      </c>
      <c r="I38" s="50" t="str">
        <f>Riepilogo!I$6</f>
        <v>Ago</v>
      </c>
      <c r="J38" s="50" t="str">
        <f>Riepilogo!J$6</f>
        <v>Set</v>
      </c>
      <c r="K38" s="50" t="str">
        <f>Riepilogo!K$6</f>
        <v>Ott</v>
      </c>
      <c r="L38" s="50" t="str">
        <f>Riepilogo!L$6</f>
        <v>Nov</v>
      </c>
      <c r="M38" s="50" t="str">
        <f>Riepilogo!M$6</f>
        <v>Dic</v>
      </c>
      <c r="N38" s="50" t="s">
        <v>26</v>
      </c>
      <c r="O38" s="50" t="s">
        <v>12</v>
      </c>
    </row>
    <row r="39" spans="1:15" s="21" customFormat="1" x14ac:dyDescent="0.2">
      <c r="A39" s="60" t="s">
        <v>65</v>
      </c>
      <c r="B39" s="59">
        <v>600</v>
      </c>
      <c r="C39" s="59">
        <v>600</v>
      </c>
      <c r="D39" s="59">
        <v>600</v>
      </c>
      <c r="E39" s="59">
        <v>600</v>
      </c>
      <c r="F39" s="59">
        <v>600</v>
      </c>
      <c r="G39" s="59">
        <v>600</v>
      </c>
      <c r="H39" s="59">
        <v>600</v>
      </c>
      <c r="I39" s="59">
        <v>600</v>
      </c>
      <c r="J39" s="59">
        <v>600</v>
      </c>
      <c r="K39" s="59">
        <v>600</v>
      </c>
      <c r="L39" s="59">
        <v>600</v>
      </c>
      <c r="M39" s="59">
        <v>600</v>
      </c>
      <c r="N39" s="62">
        <f>SUM(B39:M39)</f>
        <v>7200</v>
      </c>
      <c r="O39" s="62">
        <f t="shared" ref="O39:O48" si="9">N39/COLUMNS(B39:M39)</f>
        <v>600</v>
      </c>
    </row>
    <row r="40" spans="1:15" s="21" customFormat="1" x14ac:dyDescent="0.2">
      <c r="A40" s="60" t="s">
        <v>66</v>
      </c>
      <c r="B40" s="59"/>
      <c r="C40" s="59"/>
      <c r="D40" s="59"/>
      <c r="E40" s="59"/>
      <c r="F40" s="59"/>
      <c r="G40" s="59"/>
      <c r="H40" s="59"/>
      <c r="I40" s="59"/>
      <c r="J40" s="59"/>
      <c r="K40" s="59"/>
      <c r="L40" s="59"/>
      <c r="M40" s="59"/>
      <c r="N40" s="62">
        <f t="shared" ref="N40:N48" si="10">SUM(B40:M40)</f>
        <v>0</v>
      </c>
      <c r="O40" s="62">
        <f t="shared" si="9"/>
        <v>0</v>
      </c>
    </row>
    <row r="41" spans="1:15" s="21" customFormat="1" x14ac:dyDescent="0.2">
      <c r="A41" s="60" t="s">
        <v>67</v>
      </c>
      <c r="B41" s="59"/>
      <c r="C41" s="59"/>
      <c r="D41" s="59"/>
      <c r="E41" s="59"/>
      <c r="F41" s="59"/>
      <c r="G41" s="59"/>
      <c r="H41" s="59"/>
      <c r="I41" s="59"/>
      <c r="J41" s="59"/>
      <c r="K41" s="59"/>
      <c r="L41" s="59"/>
      <c r="M41" s="59"/>
      <c r="N41" s="62">
        <f t="shared" si="10"/>
        <v>0</v>
      </c>
      <c r="O41" s="62">
        <f t="shared" si="9"/>
        <v>0</v>
      </c>
    </row>
    <row r="42" spans="1:15" s="21" customFormat="1" x14ac:dyDescent="0.2">
      <c r="A42" s="60" t="s">
        <v>68</v>
      </c>
      <c r="B42" s="59"/>
      <c r="C42" s="59"/>
      <c r="D42" s="59"/>
      <c r="E42" s="59"/>
      <c r="F42" s="59"/>
      <c r="G42" s="59"/>
      <c r="H42" s="59"/>
      <c r="I42" s="59"/>
      <c r="J42" s="59"/>
      <c r="K42" s="59"/>
      <c r="L42" s="59"/>
      <c r="M42" s="59"/>
      <c r="N42" s="62">
        <f t="shared" si="10"/>
        <v>0</v>
      </c>
      <c r="O42" s="62">
        <f t="shared" si="9"/>
        <v>0</v>
      </c>
    </row>
    <row r="43" spans="1:15" s="21" customFormat="1" x14ac:dyDescent="0.2">
      <c r="A43" s="60" t="s">
        <v>69</v>
      </c>
      <c r="B43" s="59"/>
      <c r="C43" s="59">
        <v>60</v>
      </c>
      <c r="D43" s="59"/>
      <c r="E43" s="59"/>
      <c r="F43" s="59">
        <v>60</v>
      </c>
      <c r="G43" s="59"/>
      <c r="H43" s="59"/>
      <c r="I43" s="59"/>
      <c r="J43" s="59">
        <v>60</v>
      </c>
      <c r="K43" s="59"/>
      <c r="L43" s="59"/>
      <c r="M43" s="59">
        <v>60</v>
      </c>
      <c r="N43" s="62">
        <f t="shared" si="10"/>
        <v>240</v>
      </c>
      <c r="O43" s="62">
        <f t="shared" si="9"/>
        <v>20</v>
      </c>
    </row>
    <row r="44" spans="1:15" s="21" customFormat="1" x14ac:dyDescent="0.2">
      <c r="A44" s="60" t="s">
        <v>70</v>
      </c>
      <c r="B44" s="59"/>
      <c r="C44" s="59"/>
      <c r="D44" s="59"/>
      <c r="E44" s="59"/>
      <c r="F44" s="59"/>
      <c r="G44" s="59"/>
      <c r="H44" s="59"/>
      <c r="I44" s="59"/>
      <c r="J44" s="59"/>
      <c r="K44" s="59"/>
      <c r="L44" s="59"/>
      <c r="M44" s="59"/>
      <c r="N44" s="62">
        <f t="shared" si="10"/>
        <v>0</v>
      </c>
      <c r="O44" s="62">
        <f t="shared" si="9"/>
        <v>0</v>
      </c>
    </row>
    <row r="45" spans="1:15" s="21" customFormat="1" x14ac:dyDescent="0.2">
      <c r="A45" s="60" t="s">
        <v>71</v>
      </c>
      <c r="B45" s="59"/>
      <c r="C45" s="59"/>
      <c r="D45" s="59"/>
      <c r="E45" s="59"/>
      <c r="F45" s="59"/>
      <c r="G45" s="59"/>
      <c r="H45" s="59"/>
      <c r="I45" s="59"/>
      <c r="J45" s="59"/>
      <c r="K45" s="59"/>
      <c r="L45" s="59"/>
      <c r="M45" s="59"/>
      <c r="N45" s="62">
        <f t="shared" si="10"/>
        <v>0</v>
      </c>
      <c r="O45" s="62">
        <f t="shared" si="9"/>
        <v>0</v>
      </c>
    </row>
    <row r="46" spans="1:15" s="21" customFormat="1" x14ac:dyDescent="0.2">
      <c r="A46" s="60" t="s">
        <v>72</v>
      </c>
      <c r="B46" s="59"/>
      <c r="C46" s="59"/>
      <c r="D46" s="59"/>
      <c r="E46" s="59"/>
      <c r="F46" s="59"/>
      <c r="G46" s="59"/>
      <c r="H46" s="59"/>
      <c r="I46" s="59"/>
      <c r="J46" s="59"/>
      <c r="K46" s="59"/>
      <c r="L46" s="59"/>
      <c r="M46" s="59"/>
      <c r="N46" s="62">
        <f t="shared" si="10"/>
        <v>0</v>
      </c>
      <c r="O46" s="62">
        <f t="shared" si="9"/>
        <v>0</v>
      </c>
    </row>
    <row r="47" spans="1:15" s="21" customFormat="1" x14ac:dyDescent="0.2">
      <c r="A47" s="60" t="s">
        <v>73</v>
      </c>
      <c r="B47" s="59"/>
      <c r="C47" s="59"/>
      <c r="D47" s="59"/>
      <c r="E47" s="59"/>
      <c r="F47" s="59"/>
      <c r="G47" s="59"/>
      <c r="H47" s="59"/>
      <c r="I47" s="59"/>
      <c r="J47" s="59"/>
      <c r="K47" s="59"/>
      <c r="L47" s="59"/>
      <c r="M47" s="59"/>
      <c r="N47" s="62">
        <f t="shared" si="10"/>
        <v>0</v>
      </c>
      <c r="O47" s="62">
        <f t="shared" si="9"/>
        <v>0</v>
      </c>
    </row>
    <row r="48" spans="1:15" s="21" customFormat="1" ht="15.75" thickBot="1" x14ac:dyDescent="0.25">
      <c r="A48" s="60" t="s">
        <v>36</v>
      </c>
      <c r="B48" s="59"/>
      <c r="C48" s="59"/>
      <c r="D48" s="59"/>
      <c r="E48" s="59"/>
      <c r="F48" s="59"/>
      <c r="G48" s="59"/>
      <c r="H48" s="59"/>
      <c r="I48" s="59"/>
      <c r="J48" s="59"/>
      <c r="K48" s="59"/>
      <c r="L48" s="59"/>
      <c r="M48" s="59"/>
      <c r="N48" s="62">
        <f t="shared" si="10"/>
        <v>0</v>
      </c>
      <c r="O48" s="62">
        <f t="shared" si="9"/>
        <v>0</v>
      </c>
    </row>
    <row r="49" spans="1:15" s="51" customFormat="1" ht="16.5" thickTop="1" x14ac:dyDescent="0.35">
      <c r="A49" s="61" t="str">
        <f>"Totale "&amp;$A$38</f>
        <v>Totale VITA QUOTIDIANA</v>
      </c>
      <c r="B49" s="64">
        <f>SUM(B39:B48)</f>
        <v>600</v>
      </c>
      <c r="C49" s="64">
        <f t="shared" ref="C49:O49" si="11">SUM(C39:C48)</f>
        <v>660</v>
      </c>
      <c r="D49" s="64">
        <f t="shared" si="11"/>
        <v>600</v>
      </c>
      <c r="E49" s="64">
        <f t="shared" si="11"/>
        <v>600</v>
      </c>
      <c r="F49" s="64">
        <f t="shared" si="11"/>
        <v>660</v>
      </c>
      <c r="G49" s="64">
        <f t="shared" si="11"/>
        <v>600</v>
      </c>
      <c r="H49" s="64">
        <f t="shared" si="11"/>
        <v>600</v>
      </c>
      <c r="I49" s="64">
        <f t="shared" si="11"/>
        <v>600</v>
      </c>
      <c r="J49" s="64">
        <f t="shared" si="11"/>
        <v>660</v>
      </c>
      <c r="K49" s="64">
        <f t="shared" si="11"/>
        <v>600</v>
      </c>
      <c r="L49" s="64">
        <f t="shared" si="11"/>
        <v>600</v>
      </c>
      <c r="M49" s="64">
        <f t="shared" si="11"/>
        <v>660</v>
      </c>
      <c r="N49" s="64">
        <f t="shared" si="11"/>
        <v>7440</v>
      </c>
      <c r="O49" s="64">
        <f t="shared" si="11"/>
        <v>620</v>
      </c>
    </row>
    <row r="50" spans="1:15" s="51" customFormat="1" x14ac:dyDescent="0.35">
      <c r="A50" s="54" t="s">
        <v>44</v>
      </c>
      <c r="B50" s="74">
        <f>IF(Riepilogo!B$8=0," - ",B49/Riepilogo!B$8)</f>
        <v>0.36809815950920244</v>
      </c>
      <c r="C50" s="74">
        <f>IF(Riepilogo!C$8=0," - ",C49/Riepilogo!C$8)</f>
        <v>0.36263736263736263</v>
      </c>
      <c r="D50" s="74">
        <f>IF(Riepilogo!D$8=0," - ",D49/Riepilogo!D$8)</f>
        <v>0.36809815950920244</v>
      </c>
      <c r="E50" s="74">
        <f>IF(Riepilogo!E$8=0," - ",E49/Riepilogo!E$8)</f>
        <v>0.25751072961373389</v>
      </c>
      <c r="F50" s="74">
        <f>IF(Riepilogo!F$8=0," - ",F49/Riepilogo!F$8)</f>
        <v>0.38372093023255816</v>
      </c>
      <c r="G50" s="74">
        <f>IF(Riepilogo!G$8=0," - ",G49/Riepilogo!G$8)</f>
        <v>0.34682080924855491</v>
      </c>
      <c r="H50" s="74">
        <f>IF(Riepilogo!H$8=0," - ",H49/Riepilogo!H$8)</f>
        <v>0.16528925619834711</v>
      </c>
      <c r="I50" s="74">
        <f>IF(Riepilogo!I$8=0," - ",I49/Riepilogo!I$8)</f>
        <v>0.31088082901554404</v>
      </c>
      <c r="J50" s="74">
        <f>IF(Riepilogo!J$8=0," - ",J49/Riepilogo!J$8)</f>
        <v>0.34920634920634919</v>
      </c>
      <c r="K50" s="74">
        <f>IF(Riepilogo!K$8=0," - ",K49/Riepilogo!K$8)</f>
        <v>0.25423728813559321</v>
      </c>
      <c r="L50" s="74">
        <f>IF(Riepilogo!L$8=0," - ",L49/Riepilogo!L$8)</f>
        <v>0.36809815950920244</v>
      </c>
      <c r="M50" s="74">
        <f>IF(Riepilogo!M$8=0," - ",M49/Riepilogo!M$8)</f>
        <v>0.36871508379888268</v>
      </c>
      <c r="N50" s="74">
        <f>IF(Riepilogo!N$8=0," - ",N49/Riepilogo!N$8)</f>
        <v>0.30884184308841844</v>
      </c>
      <c r="O50" s="74">
        <f>IF(Riepilogo!O$8=0," - ",O49/Riepilogo!O$8)</f>
        <v>0.30884184308841844</v>
      </c>
    </row>
    <row r="51" spans="1:15" s="21" customFormat="1" x14ac:dyDescent="0.2">
      <c r="A51" s="55"/>
      <c r="B51" s="27"/>
      <c r="C51" s="27"/>
      <c r="D51" s="27"/>
      <c r="E51" s="27"/>
      <c r="F51" s="27"/>
      <c r="G51" s="27"/>
      <c r="H51" s="27"/>
      <c r="I51" s="27"/>
      <c r="J51" s="27"/>
      <c r="K51" s="27"/>
      <c r="L51" s="27"/>
      <c r="M51" s="27"/>
      <c r="N51" s="27"/>
      <c r="O51" s="27"/>
    </row>
    <row r="52" spans="1:15" s="4" customFormat="1" x14ac:dyDescent="0.2">
      <c r="A52" s="53" t="s">
        <v>60</v>
      </c>
      <c r="B52" s="50" t="str">
        <f>Riepilogo!B$6</f>
        <v>Gen</v>
      </c>
      <c r="C52" s="50" t="str">
        <f>Riepilogo!C$6</f>
        <v>Feb</v>
      </c>
      <c r="D52" s="50" t="str">
        <f>Riepilogo!D$6</f>
        <v>Mar</v>
      </c>
      <c r="E52" s="50" t="str">
        <f>Riepilogo!E$6</f>
        <v>Apr</v>
      </c>
      <c r="F52" s="50" t="str">
        <f>Riepilogo!F$6</f>
        <v>Mag</v>
      </c>
      <c r="G52" s="50" t="str">
        <f>Riepilogo!G$6</f>
        <v>Giu</v>
      </c>
      <c r="H52" s="50" t="str">
        <f>Riepilogo!H$6</f>
        <v>Lug</v>
      </c>
      <c r="I52" s="50" t="str">
        <f>Riepilogo!I$6</f>
        <v>Ago</v>
      </c>
      <c r="J52" s="50" t="str">
        <f>Riepilogo!J$6</f>
        <v>Set</v>
      </c>
      <c r="K52" s="50" t="str">
        <f>Riepilogo!K$6</f>
        <v>Ott</v>
      </c>
      <c r="L52" s="50" t="str">
        <f>Riepilogo!L$6</f>
        <v>Nov</v>
      </c>
      <c r="M52" s="50" t="str">
        <f>Riepilogo!M$6</f>
        <v>Dic</v>
      </c>
      <c r="N52" s="50" t="s">
        <v>26</v>
      </c>
      <c r="O52" s="50" t="s">
        <v>12</v>
      </c>
    </row>
    <row r="53" spans="1:15" s="21" customFormat="1" x14ac:dyDescent="0.2">
      <c r="A53" s="60" t="s">
        <v>74</v>
      </c>
      <c r="B53" s="59"/>
      <c r="C53" s="59"/>
      <c r="D53" s="59"/>
      <c r="E53" s="59"/>
      <c r="F53" s="59"/>
      <c r="G53" s="59"/>
      <c r="H53" s="59"/>
      <c r="I53" s="59"/>
      <c r="J53" s="59"/>
      <c r="K53" s="59"/>
      <c r="L53" s="59"/>
      <c r="M53" s="59"/>
      <c r="N53" s="62">
        <f>SUM(B53:M53)</f>
        <v>0</v>
      </c>
      <c r="O53" s="62">
        <f t="shared" ref="O53:O60" si="12">N53/COLUMNS(B53:M53)</f>
        <v>0</v>
      </c>
    </row>
    <row r="54" spans="1:15" s="21" customFormat="1" x14ac:dyDescent="0.2">
      <c r="A54" s="60" t="s">
        <v>67</v>
      </c>
      <c r="B54" s="59"/>
      <c r="C54" s="59"/>
      <c r="D54" s="59"/>
      <c r="E54" s="59"/>
      <c r="F54" s="59"/>
      <c r="G54" s="59"/>
      <c r="H54" s="59"/>
      <c r="I54" s="59"/>
      <c r="J54" s="59"/>
      <c r="K54" s="59"/>
      <c r="L54" s="59"/>
      <c r="M54" s="59"/>
      <c r="N54" s="62">
        <f t="shared" ref="N54:N60" si="13">SUM(B54:M54)</f>
        <v>0</v>
      </c>
      <c r="O54" s="62">
        <f t="shared" si="12"/>
        <v>0</v>
      </c>
    </row>
    <row r="55" spans="1:15" s="21" customFormat="1" x14ac:dyDescent="0.2">
      <c r="A55" s="60" t="s">
        <v>75</v>
      </c>
      <c r="B55" s="59"/>
      <c r="C55" s="59"/>
      <c r="D55" s="59"/>
      <c r="E55" s="59"/>
      <c r="F55" s="59"/>
      <c r="G55" s="59"/>
      <c r="H55" s="59"/>
      <c r="I55" s="59"/>
      <c r="J55" s="59"/>
      <c r="K55" s="59"/>
      <c r="L55" s="59"/>
      <c r="M55" s="59"/>
      <c r="N55" s="62">
        <f t="shared" si="13"/>
        <v>0</v>
      </c>
      <c r="O55" s="62">
        <f t="shared" si="12"/>
        <v>0</v>
      </c>
    </row>
    <row r="56" spans="1:15" s="21" customFormat="1" x14ac:dyDescent="0.2">
      <c r="A56" s="60" t="s">
        <v>76</v>
      </c>
      <c r="B56" s="59"/>
      <c r="C56" s="59"/>
      <c r="D56" s="59"/>
      <c r="E56" s="59"/>
      <c r="F56" s="59"/>
      <c r="G56" s="59"/>
      <c r="H56" s="59"/>
      <c r="I56" s="59"/>
      <c r="J56" s="59"/>
      <c r="K56" s="59"/>
      <c r="L56" s="59"/>
      <c r="M56" s="59"/>
      <c r="N56" s="62">
        <f t="shared" si="13"/>
        <v>0</v>
      </c>
      <c r="O56" s="62">
        <f t="shared" si="12"/>
        <v>0</v>
      </c>
    </row>
    <row r="57" spans="1:15" s="21" customFormat="1" x14ac:dyDescent="0.2">
      <c r="A57" s="60" t="s">
        <v>77</v>
      </c>
      <c r="B57" s="59"/>
      <c r="C57" s="59"/>
      <c r="D57" s="59"/>
      <c r="E57" s="59"/>
      <c r="F57" s="59"/>
      <c r="G57" s="59"/>
      <c r="H57" s="59"/>
      <c r="I57" s="59"/>
      <c r="J57" s="59">
        <v>200</v>
      </c>
      <c r="K57" s="59"/>
      <c r="L57" s="59"/>
      <c r="M57" s="59"/>
      <c r="N57" s="62">
        <f t="shared" si="13"/>
        <v>200</v>
      </c>
      <c r="O57" s="62">
        <f t="shared" si="12"/>
        <v>16.666666666666668</v>
      </c>
    </row>
    <row r="58" spans="1:15" s="21" customFormat="1" x14ac:dyDescent="0.2">
      <c r="A58" s="60" t="s">
        <v>1</v>
      </c>
      <c r="B58" s="59"/>
      <c r="C58" s="59"/>
      <c r="D58" s="59"/>
      <c r="E58" s="59"/>
      <c r="F58" s="59"/>
      <c r="G58" s="59"/>
      <c r="H58" s="59"/>
      <c r="I58" s="59"/>
      <c r="J58" s="59"/>
      <c r="K58" s="59"/>
      <c r="L58" s="59"/>
      <c r="M58" s="59"/>
      <c r="N58" s="62">
        <f t="shared" si="13"/>
        <v>0</v>
      </c>
      <c r="O58" s="62">
        <f t="shared" si="12"/>
        <v>0</v>
      </c>
    </row>
    <row r="59" spans="1:15" s="21" customFormat="1" x14ac:dyDescent="0.2">
      <c r="A59" s="60" t="s">
        <v>78</v>
      </c>
      <c r="B59" s="59"/>
      <c r="C59" s="59"/>
      <c r="D59" s="59"/>
      <c r="E59" s="59"/>
      <c r="F59" s="59"/>
      <c r="G59" s="59"/>
      <c r="H59" s="59"/>
      <c r="I59" s="59"/>
      <c r="J59" s="59"/>
      <c r="K59" s="59"/>
      <c r="L59" s="59"/>
      <c r="M59" s="59"/>
      <c r="N59" s="62">
        <f t="shared" si="13"/>
        <v>0</v>
      </c>
      <c r="O59" s="62">
        <f t="shared" si="12"/>
        <v>0</v>
      </c>
    </row>
    <row r="60" spans="1:15" s="21" customFormat="1" ht="15.75" thickBot="1" x14ac:dyDescent="0.25">
      <c r="A60" s="60" t="s">
        <v>36</v>
      </c>
      <c r="B60" s="59"/>
      <c r="C60" s="59"/>
      <c r="D60" s="59"/>
      <c r="E60" s="59"/>
      <c r="F60" s="59"/>
      <c r="G60" s="59"/>
      <c r="H60" s="59"/>
      <c r="I60" s="59"/>
      <c r="J60" s="59"/>
      <c r="K60" s="59"/>
      <c r="L60" s="59"/>
      <c r="M60" s="59"/>
      <c r="N60" s="62">
        <f t="shared" si="13"/>
        <v>0</v>
      </c>
      <c r="O60" s="62">
        <f t="shared" si="12"/>
        <v>0</v>
      </c>
    </row>
    <row r="61" spans="1:15" s="51" customFormat="1" ht="16.5" thickTop="1" x14ac:dyDescent="0.35">
      <c r="A61" s="61" t="str">
        <f>"Totale "&amp;$A$52</f>
        <v>Totale BAMBINI</v>
      </c>
      <c r="B61" s="64">
        <f>SUM(B53:B60)</f>
        <v>0</v>
      </c>
      <c r="C61" s="64">
        <f t="shared" ref="C61:O61" si="14">SUM(C53:C60)</f>
        <v>0</v>
      </c>
      <c r="D61" s="64">
        <f t="shared" si="14"/>
        <v>0</v>
      </c>
      <c r="E61" s="64">
        <f t="shared" si="14"/>
        <v>0</v>
      </c>
      <c r="F61" s="64">
        <f t="shared" si="14"/>
        <v>0</v>
      </c>
      <c r="G61" s="64">
        <f t="shared" si="14"/>
        <v>0</v>
      </c>
      <c r="H61" s="64">
        <f t="shared" si="14"/>
        <v>0</v>
      </c>
      <c r="I61" s="64">
        <f t="shared" si="14"/>
        <v>0</v>
      </c>
      <c r="J61" s="64">
        <f t="shared" si="14"/>
        <v>200</v>
      </c>
      <c r="K61" s="64">
        <f t="shared" si="14"/>
        <v>0</v>
      </c>
      <c r="L61" s="64">
        <f t="shared" si="14"/>
        <v>0</v>
      </c>
      <c r="M61" s="64">
        <f t="shared" si="14"/>
        <v>0</v>
      </c>
      <c r="N61" s="64">
        <f t="shared" si="14"/>
        <v>200</v>
      </c>
      <c r="O61" s="64">
        <f t="shared" si="14"/>
        <v>16.666666666666668</v>
      </c>
    </row>
    <row r="62" spans="1:15" s="51" customFormat="1" x14ac:dyDescent="0.35">
      <c r="A62" s="54" t="s">
        <v>44</v>
      </c>
      <c r="B62" s="74">
        <f>IF(Riepilogo!B$8=0," - ",B61/Riepilogo!B$8)</f>
        <v>0</v>
      </c>
      <c r="C62" s="74">
        <f>IF(Riepilogo!C$8=0," - ",C61/Riepilogo!C$8)</f>
        <v>0</v>
      </c>
      <c r="D62" s="74">
        <f>IF(Riepilogo!D$8=0," - ",D61/Riepilogo!D$8)</f>
        <v>0</v>
      </c>
      <c r="E62" s="74">
        <f>IF(Riepilogo!E$8=0," - ",E61/Riepilogo!E$8)</f>
        <v>0</v>
      </c>
      <c r="F62" s="74">
        <f>IF(Riepilogo!F$8=0," - ",F61/Riepilogo!F$8)</f>
        <v>0</v>
      </c>
      <c r="G62" s="74">
        <f>IF(Riepilogo!G$8=0," - ",G61/Riepilogo!G$8)</f>
        <v>0</v>
      </c>
      <c r="H62" s="74">
        <f>IF(Riepilogo!H$8=0," - ",H61/Riepilogo!H$8)</f>
        <v>0</v>
      </c>
      <c r="I62" s="74">
        <f>IF(Riepilogo!I$8=0," - ",I61/Riepilogo!I$8)</f>
        <v>0</v>
      </c>
      <c r="J62" s="74">
        <f>IF(Riepilogo!J$8=0," - ",J61/Riepilogo!J$8)</f>
        <v>0.10582010582010581</v>
      </c>
      <c r="K62" s="74">
        <f>IF(Riepilogo!K$8=0," - ",K61/Riepilogo!K$8)</f>
        <v>0</v>
      </c>
      <c r="L62" s="74">
        <f>IF(Riepilogo!L$8=0," - ",L61/Riepilogo!L$8)</f>
        <v>0</v>
      </c>
      <c r="M62" s="74">
        <f>IF(Riepilogo!M$8=0," - ",M61/Riepilogo!M$8)</f>
        <v>0</v>
      </c>
      <c r="N62" s="74">
        <f>IF(Riepilogo!N$8=0," - ",N61/Riepilogo!N$8)</f>
        <v>8.3022000830220016E-3</v>
      </c>
      <c r="O62" s="74">
        <f>IF(Riepilogo!O$8=0," - ",O61/Riepilogo!O$8)</f>
        <v>8.3022000830220016E-3</v>
      </c>
    </row>
    <row r="63" spans="1:15" s="21" customFormat="1" x14ac:dyDescent="0.2">
      <c r="A63" s="55"/>
      <c r="B63" s="27"/>
      <c r="C63" s="27"/>
      <c r="D63" s="27"/>
      <c r="E63" s="27"/>
      <c r="F63" s="27"/>
      <c r="G63" s="27"/>
      <c r="H63" s="27"/>
      <c r="I63" s="27"/>
      <c r="J63" s="27"/>
      <c r="K63" s="27"/>
      <c r="L63" s="27"/>
      <c r="M63" s="27"/>
      <c r="N63" s="27"/>
      <c r="O63" s="27"/>
    </row>
    <row r="64" spans="1:15" s="4" customFormat="1" x14ac:dyDescent="0.2">
      <c r="A64" s="53" t="s">
        <v>61</v>
      </c>
      <c r="B64" s="50" t="str">
        <f>Riepilogo!B$6</f>
        <v>Gen</v>
      </c>
      <c r="C64" s="50" t="str">
        <f>Riepilogo!C$6</f>
        <v>Feb</v>
      </c>
      <c r="D64" s="50" t="str">
        <f>Riepilogo!D$6</f>
        <v>Mar</v>
      </c>
      <c r="E64" s="50" t="str">
        <f>Riepilogo!E$6</f>
        <v>Apr</v>
      </c>
      <c r="F64" s="50" t="str">
        <f>Riepilogo!F$6</f>
        <v>Mag</v>
      </c>
      <c r="G64" s="50" t="str">
        <f>Riepilogo!G$6</f>
        <v>Giu</v>
      </c>
      <c r="H64" s="50" t="str">
        <f>Riepilogo!H$6</f>
        <v>Lug</v>
      </c>
      <c r="I64" s="50" t="str">
        <f>Riepilogo!I$6</f>
        <v>Ago</v>
      </c>
      <c r="J64" s="50" t="str">
        <f>Riepilogo!J$6</f>
        <v>Set</v>
      </c>
      <c r="K64" s="50" t="str">
        <f>Riepilogo!K$6</f>
        <v>Ott</v>
      </c>
      <c r="L64" s="50" t="str">
        <f>Riepilogo!L$6</f>
        <v>Nov</v>
      </c>
      <c r="M64" s="50" t="str">
        <f>Riepilogo!M$6</f>
        <v>Dic</v>
      </c>
      <c r="N64" s="50" t="s">
        <v>26</v>
      </c>
      <c r="O64" s="50" t="s">
        <v>12</v>
      </c>
    </row>
    <row r="65" spans="1:16" s="21" customFormat="1" x14ac:dyDescent="0.2">
      <c r="A65" s="60" t="s">
        <v>79</v>
      </c>
      <c r="B65" s="59"/>
      <c r="C65" s="59"/>
      <c r="D65" s="59"/>
      <c r="E65" s="59"/>
      <c r="F65" s="59"/>
      <c r="G65" s="59"/>
      <c r="H65" s="59"/>
      <c r="I65" s="59"/>
      <c r="J65" s="59"/>
      <c r="K65" s="59"/>
      <c r="L65" s="59"/>
      <c r="M65" s="59"/>
      <c r="N65" s="62">
        <f>SUM(B65:M65)</f>
        <v>0</v>
      </c>
      <c r="O65" s="62">
        <f t="shared" ref="O65:O70" si="15">N65/COLUMNS(B65:M65)</f>
        <v>0</v>
      </c>
    </row>
    <row r="66" spans="1:16" s="21" customFormat="1" x14ac:dyDescent="0.2">
      <c r="A66" s="60" t="s">
        <v>80</v>
      </c>
      <c r="B66" s="59">
        <v>100</v>
      </c>
      <c r="C66" s="59">
        <v>100</v>
      </c>
      <c r="D66" s="59">
        <v>100</v>
      </c>
      <c r="E66" s="59">
        <v>100</v>
      </c>
      <c r="F66" s="59">
        <v>100</v>
      </c>
      <c r="G66" s="59">
        <v>100</v>
      </c>
      <c r="H66" s="59">
        <v>100</v>
      </c>
      <c r="I66" s="59">
        <v>100</v>
      </c>
      <c r="J66" s="59">
        <v>100</v>
      </c>
      <c r="K66" s="59">
        <v>100</v>
      </c>
      <c r="L66" s="59">
        <v>100</v>
      </c>
      <c r="M66" s="59">
        <v>100</v>
      </c>
      <c r="N66" s="62">
        <f t="shared" ref="N66:N70" si="16">SUM(B66:M66)</f>
        <v>1200</v>
      </c>
      <c r="O66" s="62">
        <f t="shared" si="15"/>
        <v>100</v>
      </c>
    </row>
    <row r="67" spans="1:16" s="21" customFormat="1" x14ac:dyDescent="0.2">
      <c r="A67" s="60" t="s">
        <v>81</v>
      </c>
      <c r="B67" s="59"/>
      <c r="C67" s="59"/>
      <c r="D67" s="59"/>
      <c r="E67" s="59"/>
      <c r="F67" s="59"/>
      <c r="G67" s="59"/>
      <c r="H67" s="59"/>
      <c r="I67" s="59"/>
      <c r="J67" s="59"/>
      <c r="K67" s="59"/>
      <c r="L67" s="59"/>
      <c r="M67" s="59"/>
      <c r="N67" s="62">
        <f t="shared" si="16"/>
        <v>0</v>
      </c>
      <c r="O67" s="62">
        <f t="shared" si="15"/>
        <v>0</v>
      </c>
    </row>
    <row r="68" spans="1:16" s="21" customFormat="1" x14ac:dyDescent="0.2">
      <c r="A68" s="60" t="s">
        <v>82</v>
      </c>
      <c r="B68" s="59"/>
      <c r="C68" s="59"/>
      <c r="D68" s="59"/>
      <c r="E68" s="59"/>
      <c r="F68" s="59"/>
      <c r="G68" s="59"/>
      <c r="H68" s="59"/>
      <c r="I68" s="59"/>
      <c r="J68" s="59"/>
      <c r="K68" s="59"/>
      <c r="L68" s="59"/>
      <c r="M68" s="59"/>
      <c r="N68" s="62">
        <f t="shared" si="16"/>
        <v>0</v>
      </c>
      <c r="O68" s="62">
        <f t="shared" si="15"/>
        <v>0</v>
      </c>
    </row>
    <row r="69" spans="1:16" s="21" customFormat="1" x14ac:dyDescent="0.2">
      <c r="A69" s="60" t="s">
        <v>83</v>
      </c>
      <c r="B69" s="59"/>
      <c r="C69" s="59"/>
      <c r="D69" s="59"/>
      <c r="E69" s="59"/>
      <c r="F69" s="59"/>
      <c r="G69" s="59"/>
      <c r="H69" s="59"/>
      <c r="I69" s="59"/>
      <c r="J69" s="59"/>
      <c r="K69" s="59"/>
      <c r="L69" s="59"/>
      <c r="M69" s="59"/>
      <c r="N69" s="62">
        <f t="shared" si="16"/>
        <v>0</v>
      </c>
      <c r="O69" s="62">
        <f t="shared" si="15"/>
        <v>0</v>
      </c>
    </row>
    <row r="70" spans="1:16" s="21" customFormat="1" ht="15.75" thickBot="1" x14ac:dyDescent="0.25">
      <c r="A70" s="60" t="s">
        <v>36</v>
      </c>
      <c r="B70" s="59"/>
      <c r="C70" s="59"/>
      <c r="D70" s="59"/>
      <c r="E70" s="59"/>
      <c r="F70" s="59"/>
      <c r="G70" s="59"/>
      <c r="H70" s="59"/>
      <c r="I70" s="59"/>
      <c r="J70" s="59"/>
      <c r="K70" s="59"/>
      <c r="L70" s="59"/>
      <c r="M70" s="59"/>
      <c r="N70" s="62">
        <f t="shared" si="16"/>
        <v>0</v>
      </c>
      <c r="O70" s="62">
        <f t="shared" si="15"/>
        <v>0</v>
      </c>
    </row>
    <row r="71" spans="1:16" s="51" customFormat="1" ht="16.5" thickTop="1" x14ac:dyDescent="0.35">
      <c r="A71" s="61" t="str">
        <f>"Totale "&amp;$A$64</f>
        <v>Totale TRASPORTI</v>
      </c>
      <c r="B71" s="64">
        <f>SUM(B65:B70)</f>
        <v>100</v>
      </c>
      <c r="C71" s="64">
        <f t="shared" ref="C71:O71" si="17">SUM(C65:C70)</f>
        <v>100</v>
      </c>
      <c r="D71" s="64">
        <f t="shared" si="17"/>
        <v>100</v>
      </c>
      <c r="E71" s="64">
        <f t="shared" si="17"/>
        <v>100</v>
      </c>
      <c r="F71" s="64">
        <f t="shared" si="17"/>
        <v>100</v>
      </c>
      <c r="G71" s="64">
        <f t="shared" si="17"/>
        <v>100</v>
      </c>
      <c r="H71" s="64">
        <f t="shared" si="17"/>
        <v>100</v>
      </c>
      <c r="I71" s="64">
        <f t="shared" si="17"/>
        <v>100</v>
      </c>
      <c r="J71" s="64">
        <f t="shared" si="17"/>
        <v>100</v>
      </c>
      <c r="K71" s="64">
        <f t="shared" si="17"/>
        <v>100</v>
      </c>
      <c r="L71" s="64">
        <f t="shared" si="17"/>
        <v>100</v>
      </c>
      <c r="M71" s="64">
        <f t="shared" si="17"/>
        <v>100</v>
      </c>
      <c r="N71" s="64">
        <f t="shared" si="17"/>
        <v>1200</v>
      </c>
      <c r="O71" s="64">
        <f t="shared" si="17"/>
        <v>100</v>
      </c>
    </row>
    <row r="72" spans="1:16" s="51" customFormat="1" x14ac:dyDescent="0.35">
      <c r="A72" s="54" t="s">
        <v>44</v>
      </c>
      <c r="B72" s="74">
        <f>IF(Riepilogo!B$8=0," - ",B71/Riepilogo!B$8)</f>
        <v>6.1349693251533742E-2</v>
      </c>
      <c r="C72" s="74">
        <f>IF(Riepilogo!C$8=0," - ",C71/Riepilogo!C$8)</f>
        <v>5.4945054945054944E-2</v>
      </c>
      <c r="D72" s="74">
        <f>IF(Riepilogo!D$8=0," - ",D71/Riepilogo!D$8)</f>
        <v>6.1349693251533742E-2</v>
      </c>
      <c r="E72" s="74">
        <f>IF(Riepilogo!E$8=0," - ",E71/Riepilogo!E$8)</f>
        <v>4.2918454935622317E-2</v>
      </c>
      <c r="F72" s="74">
        <f>IF(Riepilogo!F$8=0," - ",F71/Riepilogo!F$8)</f>
        <v>5.8139534883720929E-2</v>
      </c>
      <c r="G72" s="74">
        <f>IF(Riepilogo!G$8=0," - ",G71/Riepilogo!G$8)</f>
        <v>5.7803468208092484E-2</v>
      </c>
      <c r="H72" s="74">
        <f>IF(Riepilogo!H$8=0," - ",H71/Riepilogo!H$8)</f>
        <v>2.7548209366391185E-2</v>
      </c>
      <c r="I72" s="74">
        <f>IF(Riepilogo!I$8=0," - ",I71/Riepilogo!I$8)</f>
        <v>5.181347150259067E-2</v>
      </c>
      <c r="J72" s="74">
        <f>IF(Riepilogo!J$8=0," - ",J71/Riepilogo!J$8)</f>
        <v>5.2910052910052907E-2</v>
      </c>
      <c r="K72" s="74">
        <f>IF(Riepilogo!K$8=0," - ",K71/Riepilogo!K$8)</f>
        <v>4.2372881355932202E-2</v>
      </c>
      <c r="L72" s="74">
        <f>IF(Riepilogo!L$8=0," - ",L71/Riepilogo!L$8)</f>
        <v>6.1349693251533742E-2</v>
      </c>
      <c r="M72" s="74">
        <f>IF(Riepilogo!M$8=0," - ",M71/Riepilogo!M$8)</f>
        <v>5.5865921787709494E-2</v>
      </c>
      <c r="N72" s="74">
        <f>IF(Riepilogo!N$8=0," - ",N71/Riepilogo!N$8)</f>
        <v>4.9813200498132003E-2</v>
      </c>
      <c r="O72" s="74">
        <f>IF(Riepilogo!O$8=0," - ",O71/Riepilogo!O$8)</f>
        <v>4.9813200498132003E-2</v>
      </c>
    </row>
    <row r="73" spans="1:16" s="21" customFormat="1" x14ac:dyDescent="0.2">
      <c r="A73" s="56"/>
      <c r="B73" s="48"/>
      <c r="C73" s="48"/>
      <c r="D73" s="48"/>
      <c r="E73" s="48"/>
      <c r="F73" s="48"/>
      <c r="G73" s="48"/>
      <c r="H73" s="48"/>
      <c r="I73" s="48"/>
      <c r="J73" s="48"/>
      <c r="K73" s="48"/>
      <c r="L73" s="48"/>
      <c r="M73" s="48"/>
      <c r="N73" s="48"/>
      <c r="O73" s="48"/>
      <c r="P73" s="24"/>
    </row>
    <row r="74" spans="1:16" s="4" customFormat="1" x14ac:dyDescent="0.2">
      <c r="A74" s="53" t="s">
        <v>62</v>
      </c>
      <c r="B74" s="50" t="str">
        <f>Riepilogo!B$6</f>
        <v>Gen</v>
      </c>
      <c r="C74" s="50" t="str">
        <f>Riepilogo!C$6</f>
        <v>Feb</v>
      </c>
      <c r="D74" s="50" t="str">
        <f>Riepilogo!D$6</f>
        <v>Mar</v>
      </c>
      <c r="E74" s="50" t="str">
        <f>Riepilogo!E$6</f>
        <v>Apr</v>
      </c>
      <c r="F74" s="50" t="str">
        <f>Riepilogo!F$6</f>
        <v>Mag</v>
      </c>
      <c r="G74" s="50" t="str">
        <f>Riepilogo!G$6</f>
        <v>Giu</v>
      </c>
      <c r="H74" s="50" t="str">
        <f>Riepilogo!H$6</f>
        <v>Lug</v>
      </c>
      <c r="I74" s="50" t="str">
        <f>Riepilogo!I$6</f>
        <v>Ago</v>
      </c>
      <c r="J74" s="50" t="str">
        <f>Riepilogo!J$6</f>
        <v>Set</v>
      </c>
      <c r="K74" s="50" t="str">
        <f>Riepilogo!K$6</f>
        <v>Ott</v>
      </c>
      <c r="L74" s="50" t="str">
        <f>Riepilogo!L$6</f>
        <v>Nov</v>
      </c>
      <c r="M74" s="50" t="str">
        <f>Riepilogo!M$6</f>
        <v>Dic</v>
      </c>
      <c r="N74" s="50" t="s">
        <v>26</v>
      </c>
      <c r="O74" s="50" t="s">
        <v>12</v>
      </c>
      <c r="P74" s="49"/>
    </row>
    <row r="75" spans="1:16" s="21" customFormat="1" x14ac:dyDescent="0.2">
      <c r="A75" s="60" t="s">
        <v>84</v>
      </c>
      <c r="B75" s="59"/>
      <c r="C75" s="59"/>
      <c r="D75" s="59"/>
      <c r="E75" s="59"/>
      <c r="F75" s="59"/>
      <c r="G75" s="59"/>
      <c r="H75" s="59"/>
      <c r="I75" s="59"/>
      <c r="J75" s="59"/>
      <c r="K75" s="59"/>
      <c r="L75" s="59"/>
      <c r="M75" s="59"/>
      <c r="N75" s="62">
        <f t="shared" ref="N75" si="18">SUM(B75:M75)</f>
        <v>0</v>
      </c>
      <c r="O75" s="62">
        <f t="shared" ref="O75:O79" si="19">N75/COLUMNS(B75:M75)</f>
        <v>0</v>
      </c>
      <c r="P75" s="24"/>
    </row>
    <row r="76" spans="1:16" s="21" customFormat="1" x14ac:dyDescent="0.2">
      <c r="A76" s="60" t="s">
        <v>85</v>
      </c>
      <c r="B76" s="59"/>
      <c r="C76" s="59">
        <v>30</v>
      </c>
      <c r="D76" s="59"/>
      <c r="E76" s="59"/>
      <c r="F76" s="59">
        <v>30</v>
      </c>
      <c r="G76" s="59"/>
      <c r="H76" s="59"/>
      <c r="I76" s="59"/>
      <c r="J76" s="59"/>
      <c r="K76" s="59">
        <v>30</v>
      </c>
      <c r="L76" s="59"/>
      <c r="M76" s="59"/>
      <c r="N76" s="62">
        <f t="shared" ref="N76:N79" si="20">SUM(B76:M76)</f>
        <v>90</v>
      </c>
      <c r="O76" s="62">
        <f t="shared" si="19"/>
        <v>7.5</v>
      </c>
      <c r="P76" s="24"/>
    </row>
    <row r="77" spans="1:16" s="21" customFormat="1" x14ac:dyDescent="0.2">
      <c r="A77" s="60" t="s">
        <v>86</v>
      </c>
      <c r="B77" s="59"/>
      <c r="C77" s="59"/>
      <c r="D77" s="59"/>
      <c r="E77" s="59"/>
      <c r="F77" s="59"/>
      <c r="G77" s="59"/>
      <c r="H77" s="59"/>
      <c r="I77" s="59"/>
      <c r="J77" s="59"/>
      <c r="K77" s="59"/>
      <c r="L77" s="59"/>
      <c r="M77" s="59"/>
      <c r="N77" s="62">
        <f t="shared" si="20"/>
        <v>0</v>
      </c>
      <c r="O77" s="62">
        <f t="shared" si="19"/>
        <v>0</v>
      </c>
      <c r="P77" s="24"/>
    </row>
    <row r="78" spans="1:16" s="21" customFormat="1" x14ac:dyDescent="0.2">
      <c r="A78" s="60" t="s">
        <v>87</v>
      </c>
      <c r="B78" s="59"/>
      <c r="C78" s="59"/>
      <c r="D78" s="59"/>
      <c r="E78" s="59"/>
      <c r="F78" s="59"/>
      <c r="G78" s="59"/>
      <c r="H78" s="59"/>
      <c r="I78" s="59"/>
      <c r="J78" s="59"/>
      <c r="K78" s="59"/>
      <c r="L78" s="59"/>
      <c r="M78" s="59"/>
      <c r="N78" s="62">
        <f t="shared" si="20"/>
        <v>0</v>
      </c>
      <c r="O78" s="62">
        <f t="shared" si="19"/>
        <v>0</v>
      </c>
      <c r="P78" s="24"/>
    </row>
    <row r="79" spans="1:16" s="21" customFormat="1" ht="15.75" thickBot="1" x14ac:dyDescent="0.25">
      <c r="A79" s="60" t="s">
        <v>36</v>
      </c>
      <c r="B79" s="59"/>
      <c r="C79" s="59"/>
      <c r="D79" s="59"/>
      <c r="E79" s="59"/>
      <c r="F79" s="59"/>
      <c r="G79" s="59"/>
      <c r="H79" s="59"/>
      <c r="I79" s="59"/>
      <c r="J79" s="59"/>
      <c r="K79" s="59"/>
      <c r="L79" s="59"/>
      <c r="M79" s="59"/>
      <c r="N79" s="62">
        <f t="shared" si="20"/>
        <v>0</v>
      </c>
      <c r="O79" s="62">
        <f t="shared" si="19"/>
        <v>0</v>
      </c>
      <c r="P79" s="24"/>
    </row>
    <row r="80" spans="1:16" s="51" customFormat="1" ht="16.5" thickTop="1" x14ac:dyDescent="0.35">
      <c r="A80" s="61" t="str">
        <f>"Totale "&amp;$A$74</f>
        <v>Totale SALUTE</v>
      </c>
      <c r="B80" s="64">
        <f>SUM(B75:B79)</f>
        <v>0</v>
      </c>
      <c r="C80" s="64">
        <f t="shared" ref="C80:O80" si="21">SUM(C75:C79)</f>
        <v>30</v>
      </c>
      <c r="D80" s="64">
        <f t="shared" si="21"/>
        <v>0</v>
      </c>
      <c r="E80" s="64">
        <f t="shared" si="21"/>
        <v>0</v>
      </c>
      <c r="F80" s="64">
        <f t="shared" si="21"/>
        <v>30</v>
      </c>
      <c r="G80" s="64">
        <f t="shared" si="21"/>
        <v>0</v>
      </c>
      <c r="H80" s="64">
        <f t="shared" si="21"/>
        <v>0</v>
      </c>
      <c r="I80" s="64">
        <f t="shared" si="21"/>
        <v>0</v>
      </c>
      <c r="J80" s="64">
        <f t="shared" si="21"/>
        <v>0</v>
      </c>
      <c r="K80" s="64">
        <f t="shared" si="21"/>
        <v>30</v>
      </c>
      <c r="L80" s="64">
        <f t="shared" si="21"/>
        <v>0</v>
      </c>
      <c r="M80" s="64">
        <f t="shared" si="21"/>
        <v>0</v>
      </c>
      <c r="N80" s="64">
        <f t="shared" si="21"/>
        <v>90</v>
      </c>
      <c r="O80" s="64">
        <f t="shared" si="21"/>
        <v>7.5</v>
      </c>
      <c r="P80" s="52"/>
    </row>
    <row r="81" spans="1:16" s="51" customFormat="1" x14ac:dyDescent="0.35">
      <c r="A81" s="54" t="s">
        <v>44</v>
      </c>
      <c r="B81" s="74">
        <f>IF(Riepilogo!B$8=0," - ",B80/Riepilogo!B$8)</f>
        <v>0</v>
      </c>
      <c r="C81" s="74">
        <f>IF(Riepilogo!C$8=0," - ",C80/Riepilogo!C$8)</f>
        <v>1.6483516483516484E-2</v>
      </c>
      <c r="D81" s="74">
        <f>IF(Riepilogo!D$8=0," - ",D80/Riepilogo!D$8)</f>
        <v>0</v>
      </c>
      <c r="E81" s="74">
        <f>IF(Riepilogo!E$8=0," - ",E80/Riepilogo!E$8)</f>
        <v>0</v>
      </c>
      <c r="F81" s="74">
        <f>IF(Riepilogo!F$8=0," - ",F80/Riepilogo!F$8)</f>
        <v>1.7441860465116279E-2</v>
      </c>
      <c r="G81" s="74">
        <f>IF(Riepilogo!G$8=0," - ",G80/Riepilogo!G$8)</f>
        <v>0</v>
      </c>
      <c r="H81" s="74">
        <f>IF(Riepilogo!H$8=0," - ",H80/Riepilogo!H$8)</f>
        <v>0</v>
      </c>
      <c r="I81" s="74">
        <f>IF(Riepilogo!I$8=0," - ",I80/Riepilogo!I$8)</f>
        <v>0</v>
      </c>
      <c r="J81" s="74">
        <f>IF(Riepilogo!J$8=0," - ",J80/Riepilogo!J$8)</f>
        <v>0</v>
      </c>
      <c r="K81" s="74">
        <f>IF(Riepilogo!K$8=0," - ",K80/Riepilogo!K$8)</f>
        <v>1.2711864406779662E-2</v>
      </c>
      <c r="L81" s="74">
        <f>IF(Riepilogo!L$8=0," - ",L80/Riepilogo!L$8)</f>
        <v>0</v>
      </c>
      <c r="M81" s="74">
        <f>IF(Riepilogo!M$8=0," - ",M80/Riepilogo!M$8)</f>
        <v>0</v>
      </c>
      <c r="N81" s="74">
        <f>IF(Riepilogo!N$8=0," - ",N80/Riepilogo!N$8)</f>
        <v>3.7359900373599006E-3</v>
      </c>
      <c r="O81" s="74">
        <f>IF(Riepilogo!O$8=0," - ",O80/Riepilogo!O$8)</f>
        <v>3.7359900373599006E-3</v>
      </c>
      <c r="P81" s="52"/>
    </row>
    <row r="82" spans="1:16" s="21" customFormat="1" x14ac:dyDescent="0.2">
      <c r="A82" s="57"/>
      <c r="B82" s="20"/>
      <c r="C82" s="20"/>
      <c r="D82" s="20"/>
      <c r="E82" s="20"/>
      <c r="F82" s="20"/>
      <c r="G82" s="20"/>
      <c r="H82" s="20"/>
      <c r="I82" s="20"/>
      <c r="J82" s="20"/>
      <c r="K82" s="20"/>
      <c r="L82" s="20"/>
      <c r="M82" s="20"/>
      <c r="N82" s="20"/>
      <c r="O82" s="20"/>
    </row>
    <row r="83" spans="1:16" s="4" customFormat="1" x14ac:dyDescent="0.2">
      <c r="A83" s="53" t="s">
        <v>63</v>
      </c>
      <c r="B83" s="50" t="str">
        <f>Riepilogo!B$6</f>
        <v>Gen</v>
      </c>
      <c r="C83" s="50" t="str">
        <f>Riepilogo!C$6</f>
        <v>Feb</v>
      </c>
      <c r="D83" s="50" t="str">
        <f>Riepilogo!D$6</f>
        <v>Mar</v>
      </c>
      <c r="E83" s="50" t="str">
        <f>Riepilogo!E$6</f>
        <v>Apr</v>
      </c>
      <c r="F83" s="50" t="str">
        <f>Riepilogo!F$6</f>
        <v>Mag</v>
      </c>
      <c r="G83" s="50" t="str">
        <f>Riepilogo!G$6</f>
        <v>Giu</v>
      </c>
      <c r="H83" s="50" t="str">
        <f>Riepilogo!H$6</f>
        <v>Lug</v>
      </c>
      <c r="I83" s="50" t="str">
        <f>Riepilogo!I$6</f>
        <v>Ago</v>
      </c>
      <c r="J83" s="50" t="str">
        <f>Riepilogo!J$6</f>
        <v>Set</v>
      </c>
      <c r="K83" s="50" t="str">
        <f>Riepilogo!K$6</f>
        <v>Ott</v>
      </c>
      <c r="L83" s="50" t="str">
        <f>Riepilogo!L$6</f>
        <v>Nov</v>
      </c>
      <c r="M83" s="50" t="str">
        <f>Riepilogo!M$6</f>
        <v>Dic</v>
      </c>
      <c r="N83" s="50" t="s">
        <v>26</v>
      </c>
      <c r="O83" s="50" t="s">
        <v>12</v>
      </c>
    </row>
    <row r="84" spans="1:16" s="21" customFormat="1" x14ac:dyDescent="0.2">
      <c r="A84" s="60" t="s">
        <v>2</v>
      </c>
      <c r="B84" s="59"/>
      <c r="C84" s="59"/>
      <c r="D84" s="59"/>
      <c r="E84" s="59">
        <v>600</v>
      </c>
      <c r="F84" s="59"/>
      <c r="G84" s="59"/>
      <c r="H84" s="59"/>
      <c r="I84" s="59"/>
      <c r="J84" s="59"/>
      <c r="K84" s="59">
        <v>600</v>
      </c>
      <c r="L84" s="59"/>
      <c r="M84" s="59"/>
      <c r="N84" s="62">
        <f t="shared" ref="N84" si="22">SUM(B84:M84)</f>
        <v>1200</v>
      </c>
      <c r="O84" s="62">
        <f t="shared" ref="O84:O88" si="23">N84/COLUMNS(B84:M84)</f>
        <v>100</v>
      </c>
    </row>
    <row r="85" spans="1:16" s="21" customFormat="1" x14ac:dyDescent="0.2">
      <c r="A85" s="60" t="s">
        <v>88</v>
      </c>
      <c r="B85" s="59"/>
      <c r="C85" s="59"/>
      <c r="D85" s="59"/>
      <c r="E85" s="59"/>
      <c r="F85" s="59"/>
      <c r="G85" s="59"/>
      <c r="H85" s="59"/>
      <c r="I85" s="59"/>
      <c r="J85" s="59"/>
      <c r="K85" s="59"/>
      <c r="L85" s="59"/>
      <c r="M85" s="59"/>
      <c r="N85" s="62">
        <f t="shared" ref="N85:N88" si="24">SUM(B85:M85)</f>
        <v>0</v>
      </c>
      <c r="O85" s="62">
        <f t="shared" si="23"/>
        <v>0</v>
      </c>
    </row>
    <row r="86" spans="1:16" s="21" customFormat="1" x14ac:dyDescent="0.2">
      <c r="A86" s="60" t="s">
        <v>89</v>
      </c>
      <c r="B86" s="59"/>
      <c r="C86" s="59"/>
      <c r="D86" s="59"/>
      <c r="E86" s="59"/>
      <c r="F86" s="59"/>
      <c r="G86" s="59"/>
      <c r="H86" s="59"/>
      <c r="I86" s="59"/>
      <c r="J86" s="59"/>
      <c r="K86" s="59"/>
      <c r="L86" s="59"/>
      <c r="M86" s="59"/>
      <c r="N86" s="62">
        <f t="shared" si="24"/>
        <v>0</v>
      </c>
      <c r="O86" s="62">
        <f t="shared" si="23"/>
        <v>0</v>
      </c>
    </row>
    <row r="87" spans="1:16" s="21" customFormat="1" x14ac:dyDescent="0.2">
      <c r="A87" s="60" t="s">
        <v>90</v>
      </c>
      <c r="B87" s="59"/>
      <c r="C87" s="59"/>
      <c r="D87" s="59"/>
      <c r="E87" s="59"/>
      <c r="F87" s="59"/>
      <c r="G87" s="59"/>
      <c r="H87" s="59"/>
      <c r="I87" s="59"/>
      <c r="J87" s="59"/>
      <c r="K87" s="59"/>
      <c r="L87" s="59"/>
      <c r="M87" s="59"/>
      <c r="N87" s="62">
        <f t="shared" si="24"/>
        <v>0</v>
      </c>
      <c r="O87" s="62">
        <f t="shared" si="23"/>
        <v>0</v>
      </c>
    </row>
    <row r="88" spans="1:16" s="21" customFormat="1" ht="15.75" thickBot="1" x14ac:dyDescent="0.25">
      <c r="A88" s="60" t="s">
        <v>36</v>
      </c>
      <c r="B88" s="59"/>
      <c r="C88" s="59"/>
      <c r="D88" s="59"/>
      <c r="E88" s="59"/>
      <c r="F88" s="59"/>
      <c r="G88" s="59"/>
      <c r="H88" s="59"/>
      <c r="I88" s="59"/>
      <c r="J88" s="59"/>
      <c r="K88" s="59"/>
      <c r="L88" s="59"/>
      <c r="M88" s="59"/>
      <c r="N88" s="62">
        <f t="shared" si="24"/>
        <v>0</v>
      </c>
      <c r="O88" s="62">
        <f t="shared" si="23"/>
        <v>0</v>
      </c>
    </row>
    <row r="89" spans="1:16" s="51" customFormat="1" ht="16.5" thickTop="1" x14ac:dyDescent="0.35">
      <c r="A89" s="61" t="str">
        <f>"Totale "&amp;$A$83</f>
        <v>Totale ASSICURAZIONI</v>
      </c>
      <c r="B89" s="64">
        <f>SUM(B84:B88)</f>
        <v>0</v>
      </c>
      <c r="C89" s="64">
        <f t="shared" ref="C89:O89" si="25">SUM(C84:C88)</f>
        <v>0</v>
      </c>
      <c r="D89" s="64">
        <f t="shared" si="25"/>
        <v>0</v>
      </c>
      <c r="E89" s="64">
        <f t="shared" si="25"/>
        <v>600</v>
      </c>
      <c r="F89" s="64">
        <f t="shared" si="25"/>
        <v>0</v>
      </c>
      <c r="G89" s="64">
        <f t="shared" si="25"/>
        <v>0</v>
      </c>
      <c r="H89" s="64">
        <f t="shared" si="25"/>
        <v>0</v>
      </c>
      <c r="I89" s="64">
        <f t="shared" si="25"/>
        <v>0</v>
      </c>
      <c r="J89" s="64">
        <f t="shared" si="25"/>
        <v>0</v>
      </c>
      <c r="K89" s="64">
        <f t="shared" si="25"/>
        <v>600</v>
      </c>
      <c r="L89" s="64">
        <f t="shared" si="25"/>
        <v>0</v>
      </c>
      <c r="M89" s="64">
        <f t="shared" si="25"/>
        <v>0</v>
      </c>
      <c r="N89" s="64">
        <f t="shared" si="25"/>
        <v>1200</v>
      </c>
      <c r="O89" s="64">
        <f t="shared" si="25"/>
        <v>100</v>
      </c>
    </row>
    <row r="90" spans="1:16" s="51" customFormat="1" x14ac:dyDescent="0.35">
      <c r="A90" s="54" t="s">
        <v>44</v>
      </c>
      <c r="B90" s="74">
        <f>IF(Riepilogo!B$8=0," - ",B89/Riepilogo!B$8)</f>
        <v>0</v>
      </c>
      <c r="C90" s="74">
        <f>IF(Riepilogo!C$8=0," - ",C89/Riepilogo!C$8)</f>
        <v>0</v>
      </c>
      <c r="D90" s="74">
        <f>IF(Riepilogo!D$8=0," - ",D89/Riepilogo!D$8)</f>
        <v>0</v>
      </c>
      <c r="E90" s="74">
        <f>IF(Riepilogo!E$8=0," - ",E89/Riepilogo!E$8)</f>
        <v>0.25751072961373389</v>
      </c>
      <c r="F90" s="74">
        <f>IF(Riepilogo!F$8=0," - ",F89/Riepilogo!F$8)</f>
        <v>0</v>
      </c>
      <c r="G90" s="74">
        <f>IF(Riepilogo!G$8=0," - ",G89/Riepilogo!G$8)</f>
        <v>0</v>
      </c>
      <c r="H90" s="74">
        <f>IF(Riepilogo!H$8=0," - ",H89/Riepilogo!H$8)</f>
        <v>0</v>
      </c>
      <c r="I90" s="74">
        <f>IF(Riepilogo!I$8=0," - ",I89/Riepilogo!I$8)</f>
        <v>0</v>
      </c>
      <c r="J90" s="74">
        <f>IF(Riepilogo!J$8=0," - ",J89/Riepilogo!J$8)</f>
        <v>0</v>
      </c>
      <c r="K90" s="74">
        <f>IF(Riepilogo!K$8=0," - ",K89/Riepilogo!K$8)</f>
        <v>0.25423728813559321</v>
      </c>
      <c r="L90" s="74">
        <f>IF(Riepilogo!L$8=0," - ",L89/Riepilogo!L$8)</f>
        <v>0</v>
      </c>
      <c r="M90" s="74">
        <f>IF(Riepilogo!M$8=0," - ",M89/Riepilogo!M$8)</f>
        <v>0</v>
      </c>
      <c r="N90" s="74">
        <f>IF(Riepilogo!N$8=0," - ",N89/Riepilogo!N$8)</f>
        <v>4.9813200498132003E-2</v>
      </c>
      <c r="O90" s="74">
        <f>IF(Riepilogo!O$8=0," - ",O89/Riepilogo!O$8)</f>
        <v>4.9813200498132003E-2</v>
      </c>
    </row>
    <row r="91" spans="1:16" s="21" customFormat="1" x14ac:dyDescent="0.2">
      <c r="A91" s="57"/>
      <c r="B91" s="20"/>
      <c r="C91" s="20"/>
      <c r="D91" s="20"/>
      <c r="E91" s="20"/>
      <c r="F91" s="20"/>
      <c r="G91" s="20"/>
      <c r="H91" s="20"/>
      <c r="I91" s="20"/>
      <c r="J91" s="20"/>
      <c r="K91" s="20"/>
      <c r="L91" s="20"/>
      <c r="M91" s="20"/>
      <c r="N91" s="20"/>
      <c r="O91" s="20"/>
    </row>
    <row r="92" spans="1:16" s="4" customFormat="1" x14ac:dyDescent="0.2">
      <c r="A92" s="53" t="s">
        <v>64</v>
      </c>
      <c r="B92" s="50" t="str">
        <f>Riepilogo!B$6</f>
        <v>Gen</v>
      </c>
      <c r="C92" s="50" t="str">
        <f>Riepilogo!C$6</f>
        <v>Feb</v>
      </c>
      <c r="D92" s="50" t="str">
        <f>Riepilogo!D$6</f>
        <v>Mar</v>
      </c>
      <c r="E92" s="50" t="str">
        <f>Riepilogo!E$6</f>
        <v>Apr</v>
      </c>
      <c r="F92" s="50" t="str">
        <f>Riepilogo!F$6</f>
        <v>Mag</v>
      </c>
      <c r="G92" s="50" t="str">
        <f>Riepilogo!G$6</f>
        <v>Giu</v>
      </c>
      <c r="H92" s="50" t="str">
        <f>Riepilogo!H$6</f>
        <v>Lug</v>
      </c>
      <c r="I92" s="50" t="str">
        <f>Riepilogo!I$6</f>
        <v>Ago</v>
      </c>
      <c r="J92" s="50" t="str">
        <f>Riepilogo!J$6</f>
        <v>Set</v>
      </c>
      <c r="K92" s="50" t="str">
        <f>Riepilogo!K$6</f>
        <v>Ott</v>
      </c>
      <c r="L92" s="50" t="str">
        <f>Riepilogo!L$6</f>
        <v>Nov</v>
      </c>
      <c r="M92" s="50" t="str">
        <f>Riepilogo!M$6</f>
        <v>Dic</v>
      </c>
      <c r="N92" s="50" t="s">
        <v>26</v>
      </c>
      <c r="O92" s="50" t="s">
        <v>12</v>
      </c>
    </row>
    <row r="93" spans="1:16" s="21" customFormat="1" x14ac:dyDescent="0.2">
      <c r="A93" s="60" t="s">
        <v>91</v>
      </c>
      <c r="B93" s="59"/>
      <c r="C93" s="59"/>
      <c r="D93" s="59"/>
      <c r="E93" s="59"/>
      <c r="F93" s="59"/>
      <c r="G93" s="59"/>
      <c r="H93" s="59"/>
      <c r="I93" s="59"/>
      <c r="J93" s="59"/>
      <c r="K93" s="59"/>
      <c r="L93" s="59"/>
      <c r="M93" s="59"/>
      <c r="N93" s="62">
        <f>SUM(B93:M93)</f>
        <v>0</v>
      </c>
      <c r="O93" s="62">
        <f>N93/COLUMNS(B93:M93)</f>
        <v>0</v>
      </c>
    </row>
    <row r="94" spans="1:16" s="21" customFormat="1" x14ac:dyDescent="0.2">
      <c r="A94" s="60" t="s">
        <v>92</v>
      </c>
      <c r="B94" s="59"/>
      <c r="C94" s="59"/>
      <c r="D94" s="59"/>
      <c r="E94" s="59"/>
      <c r="F94" s="59"/>
      <c r="G94" s="59"/>
      <c r="H94" s="59"/>
      <c r="I94" s="59">
        <v>200</v>
      </c>
      <c r="J94" s="59"/>
      <c r="K94" s="59"/>
      <c r="L94" s="59"/>
      <c r="M94" s="59"/>
      <c r="N94" s="62">
        <f t="shared" ref="N94:N97" si="26">SUM(B94:M94)</f>
        <v>200</v>
      </c>
      <c r="O94" s="62">
        <f t="shared" ref="O94:O97" si="27">N94/COLUMNS(B94:M94)</f>
        <v>16.666666666666668</v>
      </c>
    </row>
    <row r="95" spans="1:16" s="21" customFormat="1" x14ac:dyDescent="0.2">
      <c r="A95" s="60" t="s">
        <v>98</v>
      </c>
      <c r="B95" s="59"/>
      <c r="C95" s="59"/>
      <c r="D95" s="59"/>
      <c r="E95" s="59"/>
      <c r="F95" s="59"/>
      <c r="G95" s="59"/>
      <c r="H95" s="59"/>
      <c r="I95" s="59"/>
      <c r="J95" s="59"/>
      <c r="K95" s="59"/>
      <c r="L95" s="59"/>
      <c r="M95" s="59"/>
      <c r="N95" s="62">
        <f t="shared" ref="N95" si="28">SUM(B95:M95)</f>
        <v>0</v>
      </c>
      <c r="O95" s="62">
        <f t="shared" ref="O95" si="29">N95/COLUMNS(B95:M95)</f>
        <v>0</v>
      </c>
    </row>
    <row r="96" spans="1:16" s="21" customFormat="1" x14ac:dyDescent="0.2">
      <c r="A96" s="60" t="s">
        <v>93</v>
      </c>
      <c r="B96" s="59"/>
      <c r="C96" s="59"/>
      <c r="D96" s="59"/>
      <c r="E96" s="59"/>
      <c r="F96" s="59"/>
      <c r="G96" s="59"/>
      <c r="H96" s="59"/>
      <c r="I96" s="59"/>
      <c r="J96" s="59"/>
      <c r="K96" s="59"/>
      <c r="L96" s="59"/>
      <c r="M96" s="59"/>
      <c r="N96" s="62">
        <f t="shared" si="26"/>
        <v>0</v>
      </c>
      <c r="O96" s="62">
        <f t="shared" si="27"/>
        <v>0</v>
      </c>
    </row>
    <row r="97" spans="1:15" s="21" customFormat="1" ht="15.75" thickBot="1" x14ac:dyDescent="0.25">
      <c r="A97" s="60" t="s">
        <v>36</v>
      </c>
      <c r="B97" s="59"/>
      <c r="C97" s="59"/>
      <c r="D97" s="59"/>
      <c r="E97" s="59"/>
      <c r="F97" s="59"/>
      <c r="G97" s="59"/>
      <c r="H97" s="59"/>
      <c r="I97" s="59"/>
      <c r="J97" s="59"/>
      <c r="K97" s="59"/>
      <c r="L97" s="59"/>
      <c r="M97" s="59"/>
      <c r="N97" s="62">
        <f t="shared" si="26"/>
        <v>0</v>
      </c>
      <c r="O97" s="62">
        <f t="shared" si="27"/>
        <v>0</v>
      </c>
    </row>
    <row r="98" spans="1:15" s="51" customFormat="1" ht="16.5" thickTop="1" x14ac:dyDescent="0.35">
      <c r="A98" s="61" t="str">
        <f>"Totale "&amp;$A$92</f>
        <v>Totale ISTRUZIONE</v>
      </c>
      <c r="B98" s="65">
        <f>SUM(B93:B97)</f>
        <v>0</v>
      </c>
      <c r="C98" s="65">
        <f t="shared" ref="C98:O98" si="30">SUM(C93:C97)</f>
        <v>0</v>
      </c>
      <c r="D98" s="65">
        <f t="shared" si="30"/>
        <v>0</v>
      </c>
      <c r="E98" s="65">
        <f t="shared" si="30"/>
        <v>0</v>
      </c>
      <c r="F98" s="65">
        <f t="shared" si="30"/>
        <v>0</v>
      </c>
      <c r="G98" s="65">
        <f t="shared" si="30"/>
        <v>0</v>
      </c>
      <c r="H98" s="65">
        <f t="shared" si="30"/>
        <v>0</v>
      </c>
      <c r="I98" s="65">
        <f t="shared" si="30"/>
        <v>200</v>
      </c>
      <c r="J98" s="65">
        <f t="shared" si="30"/>
        <v>0</v>
      </c>
      <c r="K98" s="65">
        <f t="shared" si="30"/>
        <v>0</v>
      </c>
      <c r="L98" s="65">
        <f t="shared" si="30"/>
        <v>0</v>
      </c>
      <c r="M98" s="65">
        <f t="shared" si="30"/>
        <v>0</v>
      </c>
      <c r="N98" s="65">
        <f t="shared" si="30"/>
        <v>200</v>
      </c>
      <c r="O98" s="65">
        <f t="shared" si="30"/>
        <v>16.666666666666668</v>
      </c>
    </row>
    <row r="99" spans="1:15" s="51" customFormat="1" x14ac:dyDescent="0.35">
      <c r="A99" s="54" t="s">
        <v>44</v>
      </c>
      <c r="B99" s="74">
        <f>IF(Riepilogo!B$8=0," - ",B98/Riepilogo!B$8)</f>
        <v>0</v>
      </c>
      <c r="C99" s="74">
        <f>IF(Riepilogo!C$8=0," - ",C98/Riepilogo!C$8)</f>
        <v>0</v>
      </c>
      <c r="D99" s="74">
        <f>IF(Riepilogo!D$8=0," - ",D98/Riepilogo!D$8)</f>
        <v>0</v>
      </c>
      <c r="E99" s="74">
        <f>IF(Riepilogo!E$8=0," - ",E98/Riepilogo!E$8)</f>
        <v>0</v>
      </c>
      <c r="F99" s="74">
        <f>IF(Riepilogo!F$8=0," - ",F98/Riepilogo!F$8)</f>
        <v>0</v>
      </c>
      <c r="G99" s="74">
        <f>IF(Riepilogo!G$8=0," - ",G98/Riepilogo!G$8)</f>
        <v>0</v>
      </c>
      <c r="H99" s="74">
        <f>IF(Riepilogo!H$8=0," - ",H98/Riepilogo!H$8)</f>
        <v>0</v>
      </c>
      <c r="I99" s="74">
        <f>IF(Riepilogo!I$8=0," - ",I98/Riepilogo!I$8)</f>
        <v>0.10362694300518134</v>
      </c>
      <c r="J99" s="74">
        <f>IF(Riepilogo!J$8=0," - ",J98/Riepilogo!J$8)</f>
        <v>0</v>
      </c>
      <c r="K99" s="74">
        <f>IF(Riepilogo!K$8=0," - ",K98/Riepilogo!K$8)</f>
        <v>0</v>
      </c>
      <c r="L99" s="74">
        <f>IF(Riepilogo!L$8=0," - ",L98/Riepilogo!L$8)</f>
        <v>0</v>
      </c>
      <c r="M99" s="74">
        <f>IF(Riepilogo!M$8=0," - ",M98/Riepilogo!M$8)</f>
        <v>0</v>
      </c>
      <c r="N99" s="74">
        <f>IF(Riepilogo!N$8=0," - ",N98/Riepilogo!N$8)</f>
        <v>8.3022000830220016E-3</v>
      </c>
      <c r="O99" s="74">
        <f>IF(Riepilogo!O$8=0," - ",O98/Riepilogo!O$8)</f>
        <v>8.3022000830220016E-3</v>
      </c>
    </row>
    <row r="100" spans="1:15" s="21" customFormat="1" x14ac:dyDescent="0.2">
      <c r="A100" s="57"/>
      <c r="B100" s="20"/>
      <c r="C100" s="20"/>
      <c r="D100" s="20"/>
      <c r="E100" s="20"/>
      <c r="F100" s="20"/>
      <c r="G100" s="20"/>
      <c r="H100" s="20"/>
      <c r="I100" s="20"/>
      <c r="J100" s="20"/>
      <c r="K100" s="20"/>
      <c r="L100" s="20"/>
      <c r="M100" s="20"/>
      <c r="N100" s="20"/>
      <c r="O100" s="20"/>
    </row>
    <row r="101" spans="1:15" s="4" customFormat="1" x14ac:dyDescent="0.2">
      <c r="A101" s="53" t="s">
        <v>94</v>
      </c>
      <c r="B101" s="50" t="str">
        <f>Riepilogo!B$6</f>
        <v>Gen</v>
      </c>
      <c r="C101" s="50" t="str">
        <f>Riepilogo!C$6</f>
        <v>Feb</v>
      </c>
      <c r="D101" s="50" t="str">
        <f>Riepilogo!D$6</f>
        <v>Mar</v>
      </c>
      <c r="E101" s="50" t="str">
        <f>Riepilogo!E$6</f>
        <v>Apr</v>
      </c>
      <c r="F101" s="50" t="str">
        <f>Riepilogo!F$6</f>
        <v>Mag</v>
      </c>
      <c r="G101" s="50" t="str">
        <f>Riepilogo!G$6</f>
        <v>Giu</v>
      </c>
      <c r="H101" s="50" t="str">
        <f>Riepilogo!H$6</f>
        <v>Lug</v>
      </c>
      <c r="I101" s="50" t="str">
        <f>Riepilogo!I$6</f>
        <v>Ago</v>
      </c>
      <c r="J101" s="50" t="str">
        <f>Riepilogo!J$6</f>
        <v>Set</v>
      </c>
      <c r="K101" s="50" t="str">
        <f>Riepilogo!K$6</f>
        <v>Ott</v>
      </c>
      <c r="L101" s="50" t="str">
        <f>Riepilogo!L$6</f>
        <v>Nov</v>
      </c>
      <c r="M101" s="50" t="str">
        <f>Riepilogo!M$6</f>
        <v>Dic</v>
      </c>
      <c r="N101" s="50" t="s">
        <v>26</v>
      </c>
      <c r="O101" s="50" t="s">
        <v>12</v>
      </c>
    </row>
    <row r="102" spans="1:15" s="21" customFormat="1" x14ac:dyDescent="0.2">
      <c r="A102" s="60" t="s">
        <v>95</v>
      </c>
      <c r="B102" s="59"/>
      <c r="C102" s="59"/>
      <c r="D102" s="59"/>
      <c r="E102" s="59"/>
      <c r="F102" s="59"/>
      <c r="G102" s="59"/>
      <c r="H102" s="59"/>
      <c r="I102" s="59"/>
      <c r="J102" s="59"/>
      <c r="K102" s="59"/>
      <c r="L102" s="59"/>
      <c r="M102" s="59"/>
      <c r="N102" s="62">
        <f>SUM(B102:M102)</f>
        <v>0</v>
      </c>
      <c r="O102" s="62">
        <f>N102/COLUMNS(B102:M102)</f>
        <v>0</v>
      </c>
    </row>
    <row r="103" spans="1:15" s="21" customFormat="1" x14ac:dyDescent="0.2">
      <c r="A103" s="60" t="s">
        <v>96</v>
      </c>
      <c r="B103" s="59"/>
      <c r="C103" s="59"/>
      <c r="D103" s="59"/>
      <c r="E103" s="59"/>
      <c r="F103" s="59"/>
      <c r="G103" s="59"/>
      <c r="H103" s="59"/>
      <c r="I103" s="59"/>
      <c r="J103" s="59"/>
      <c r="K103" s="59"/>
      <c r="L103" s="59"/>
      <c r="M103" s="59"/>
      <c r="N103" s="62">
        <f t="shared" ref="N103:N105" si="31">SUM(B103:M103)</f>
        <v>0</v>
      </c>
      <c r="O103" s="62">
        <f t="shared" ref="O103:O105" si="32">N103/COLUMNS(B103:M103)</f>
        <v>0</v>
      </c>
    </row>
    <row r="104" spans="1:15" s="21" customFormat="1" x14ac:dyDescent="0.2">
      <c r="A104" s="60" t="s">
        <v>97</v>
      </c>
      <c r="B104" s="59"/>
      <c r="C104" s="59"/>
      <c r="D104" s="59"/>
      <c r="E104" s="59"/>
      <c r="F104" s="59"/>
      <c r="G104" s="59"/>
      <c r="H104" s="59"/>
      <c r="I104" s="59"/>
      <c r="J104" s="59"/>
      <c r="K104" s="59"/>
      <c r="L104" s="59"/>
      <c r="M104" s="59"/>
      <c r="N104" s="62">
        <f t="shared" si="31"/>
        <v>0</v>
      </c>
      <c r="O104" s="62">
        <f t="shared" si="32"/>
        <v>0</v>
      </c>
    </row>
    <row r="105" spans="1:15" s="21" customFormat="1" ht="15.75" thickBot="1" x14ac:dyDescent="0.25">
      <c r="A105" s="60" t="s">
        <v>36</v>
      </c>
      <c r="B105" s="59"/>
      <c r="C105" s="59"/>
      <c r="D105" s="59"/>
      <c r="E105" s="59"/>
      <c r="F105" s="59"/>
      <c r="G105" s="59"/>
      <c r="H105" s="59"/>
      <c r="I105" s="59"/>
      <c r="J105" s="59"/>
      <c r="K105" s="59"/>
      <c r="L105" s="59"/>
      <c r="M105" s="59"/>
      <c r="N105" s="62">
        <f t="shared" si="31"/>
        <v>0</v>
      </c>
      <c r="O105" s="62">
        <f t="shared" si="32"/>
        <v>0</v>
      </c>
    </row>
    <row r="106" spans="1:15" s="51" customFormat="1" ht="16.5" thickTop="1" x14ac:dyDescent="0.35">
      <c r="A106" s="61" t="str">
        <f>"Totale "&amp;$A$101</f>
        <v>Totale BENEFICENZA/REGALI</v>
      </c>
      <c r="B106" s="65">
        <f>SUM(B102:B105)</f>
        <v>0</v>
      </c>
      <c r="C106" s="65">
        <f t="shared" ref="C106:O106" si="33">SUM(C102:C105)</f>
        <v>0</v>
      </c>
      <c r="D106" s="65">
        <f t="shared" si="33"/>
        <v>0</v>
      </c>
      <c r="E106" s="65">
        <f t="shared" si="33"/>
        <v>0</v>
      </c>
      <c r="F106" s="65">
        <f t="shared" si="33"/>
        <v>0</v>
      </c>
      <c r="G106" s="65">
        <f t="shared" si="33"/>
        <v>0</v>
      </c>
      <c r="H106" s="65">
        <f t="shared" si="33"/>
        <v>0</v>
      </c>
      <c r="I106" s="65">
        <f t="shared" si="33"/>
        <v>0</v>
      </c>
      <c r="J106" s="65">
        <f t="shared" si="33"/>
        <v>0</v>
      </c>
      <c r="K106" s="65">
        <f t="shared" si="33"/>
        <v>0</v>
      </c>
      <c r="L106" s="65">
        <f t="shared" si="33"/>
        <v>0</v>
      </c>
      <c r="M106" s="65">
        <f t="shared" si="33"/>
        <v>0</v>
      </c>
      <c r="N106" s="65">
        <f t="shared" si="33"/>
        <v>0</v>
      </c>
      <c r="O106" s="65">
        <f t="shared" si="33"/>
        <v>0</v>
      </c>
    </row>
    <row r="107" spans="1:15" s="51" customFormat="1" x14ac:dyDescent="0.35">
      <c r="A107" s="54" t="s">
        <v>44</v>
      </c>
      <c r="B107" s="74">
        <f>IF(Riepilogo!B$8=0," - ",B106/Riepilogo!B$8)</f>
        <v>0</v>
      </c>
      <c r="C107" s="74">
        <f>IF(Riepilogo!C$8=0," - ",C106/Riepilogo!C$8)</f>
        <v>0</v>
      </c>
      <c r="D107" s="74">
        <f>IF(Riepilogo!D$8=0," - ",D106/Riepilogo!D$8)</f>
        <v>0</v>
      </c>
      <c r="E107" s="74">
        <f>IF(Riepilogo!E$8=0," - ",E106/Riepilogo!E$8)</f>
        <v>0</v>
      </c>
      <c r="F107" s="74">
        <f>IF(Riepilogo!F$8=0," - ",F106/Riepilogo!F$8)</f>
        <v>0</v>
      </c>
      <c r="G107" s="74">
        <f>IF(Riepilogo!G$8=0," - ",G106/Riepilogo!G$8)</f>
        <v>0</v>
      </c>
      <c r="H107" s="74">
        <f>IF(Riepilogo!H$8=0," - ",H106/Riepilogo!H$8)</f>
        <v>0</v>
      </c>
      <c r="I107" s="74">
        <f>IF(Riepilogo!I$8=0," - ",I106/Riepilogo!I$8)</f>
        <v>0</v>
      </c>
      <c r="J107" s="74">
        <f>IF(Riepilogo!J$8=0," - ",J106/Riepilogo!J$8)</f>
        <v>0</v>
      </c>
      <c r="K107" s="74">
        <f>IF(Riepilogo!K$8=0," - ",K106/Riepilogo!K$8)</f>
        <v>0</v>
      </c>
      <c r="L107" s="74">
        <f>IF(Riepilogo!L$8=0," - ",L106/Riepilogo!L$8)</f>
        <v>0</v>
      </c>
      <c r="M107" s="74">
        <f>IF(Riepilogo!M$8=0," - ",M106/Riepilogo!M$8)</f>
        <v>0</v>
      </c>
      <c r="N107" s="74">
        <f>IF(Riepilogo!N$8=0," - ",N106/Riepilogo!N$8)</f>
        <v>0</v>
      </c>
      <c r="O107" s="74">
        <f>IF(Riepilogo!O$8=0," - ",O106/Riepilogo!O$8)</f>
        <v>0</v>
      </c>
    </row>
    <row r="108" spans="1:15" s="21" customFormat="1" x14ac:dyDescent="0.2">
      <c r="A108" s="57"/>
      <c r="B108" s="20"/>
      <c r="C108" s="20"/>
      <c r="D108" s="20"/>
      <c r="E108" s="20"/>
      <c r="F108" s="20"/>
      <c r="G108" s="20"/>
      <c r="H108" s="20"/>
      <c r="I108" s="20"/>
      <c r="J108" s="20"/>
      <c r="K108" s="20"/>
      <c r="L108" s="20"/>
      <c r="M108" s="20"/>
      <c r="N108" s="20"/>
      <c r="O108" s="20"/>
    </row>
    <row r="109" spans="1:15" s="4" customFormat="1" x14ac:dyDescent="0.2">
      <c r="A109" s="53" t="s">
        <v>104</v>
      </c>
      <c r="B109" s="50" t="str">
        <f>Riepilogo!B$6</f>
        <v>Gen</v>
      </c>
      <c r="C109" s="50" t="str">
        <f>Riepilogo!C$6</f>
        <v>Feb</v>
      </c>
      <c r="D109" s="50" t="str">
        <f>Riepilogo!D$6</f>
        <v>Mar</v>
      </c>
      <c r="E109" s="50" t="str">
        <f>Riepilogo!E$6</f>
        <v>Apr</v>
      </c>
      <c r="F109" s="50" t="str">
        <f>Riepilogo!F$6</f>
        <v>Mag</v>
      </c>
      <c r="G109" s="50" t="str">
        <f>Riepilogo!G$6</f>
        <v>Giu</v>
      </c>
      <c r="H109" s="50" t="str">
        <f>Riepilogo!H$6</f>
        <v>Lug</v>
      </c>
      <c r="I109" s="50" t="str">
        <f>Riepilogo!I$6</f>
        <v>Ago</v>
      </c>
      <c r="J109" s="50" t="str">
        <f>Riepilogo!J$6</f>
        <v>Set</v>
      </c>
      <c r="K109" s="50" t="str">
        <f>Riepilogo!K$6</f>
        <v>Ott</v>
      </c>
      <c r="L109" s="50" t="str">
        <f>Riepilogo!L$6</f>
        <v>Nov</v>
      </c>
      <c r="M109" s="50" t="str">
        <f>Riepilogo!M$6</f>
        <v>Dic</v>
      </c>
      <c r="N109" s="50" t="s">
        <v>26</v>
      </c>
      <c r="O109" s="50" t="s">
        <v>12</v>
      </c>
    </row>
    <row r="110" spans="1:15" s="21" customFormat="1" x14ac:dyDescent="0.2">
      <c r="A110" s="60" t="s">
        <v>99</v>
      </c>
      <c r="B110" s="59"/>
      <c r="C110" s="59"/>
      <c r="D110" s="59"/>
      <c r="E110" s="59"/>
      <c r="F110" s="59"/>
      <c r="G110" s="59"/>
      <c r="H110" s="59"/>
      <c r="I110" s="59"/>
      <c r="J110" s="59"/>
      <c r="K110" s="59"/>
      <c r="L110" s="59"/>
      <c r="M110" s="59"/>
      <c r="N110" s="62">
        <f t="shared" ref="N110:N115" si="34">SUM(B110:M110)</f>
        <v>0</v>
      </c>
      <c r="O110" s="62">
        <f t="shared" ref="O110:O115" si="35">N110/COLUMNS(B110:M110)</f>
        <v>0</v>
      </c>
    </row>
    <row r="111" spans="1:15" s="21" customFormat="1" x14ac:dyDescent="0.2">
      <c r="A111" s="60" t="s">
        <v>100</v>
      </c>
      <c r="B111" s="59"/>
      <c r="C111" s="59"/>
      <c r="D111" s="59"/>
      <c r="E111" s="59"/>
      <c r="F111" s="59"/>
      <c r="G111" s="59"/>
      <c r="H111" s="59"/>
      <c r="I111" s="59"/>
      <c r="J111" s="59"/>
      <c r="K111" s="59"/>
      <c r="L111" s="59"/>
      <c r="M111" s="59"/>
      <c r="N111" s="62">
        <f t="shared" si="34"/>
        <v>0</v>
      </c>
      <c r="O111" s="62">
        <f t="shared" si="35"/>
        <v>0</v>
      </c>
    </row>
    <row r="112" spans="1:15" s="21" customFormat="1" x14ac:dyDescent="0.2">
      <c r="A112" s="60" t="s">
        <v>103</v>
      </c>
      <c r="B112" s="59"/>
      <c r="C112" s="59"/>
      <c r="D112" s="59"/>
      <c r="E112" s="59"/>
      <c r="F112" s="59"/>
      <c r="G112" s="59"/>
      <c r="H112" s="59"/>
      <c r="I112" s="59"/>
      <c r="J112" s="59"/>
      <c r="K112" s="59"/>
      <c r="L112" s="59"/>
      <c r="M112" s="59"/>
      <c r="N112" s="62">
        <f t="shared" si="34"/>
        <v>0</v>
      </c>
      <c r="O112" s="62">
        <f t="shared" si="35"/>
        <v>0</v>
      </c>
    </row>
    <row r="113" spans="1:15" s="21" customFormat="1" x14ac:dyDescent="0.2">
      <c r="A113" s="60" t="s">
        <v>101</v>
      </c>
      <c r="B113" s="59"/>
      <c r="C113" s="59"/>
      <c r="D113" s="59"/>
      <c r="E113" s="59"/>
      <c r="F113" s="59"/>
      <c r="G113" s="59"/>
      <c r="H113" s="59"/>
      <c r="I113" s="59"/>
      <c r="J113" s="59"/>
      <c r="K113" s="59"/>
      <c r="L113" s="59"/>
      <c r="M113" s="59"/>
      <c r="N113" s="62">
        <f t="shared" si="34"/>
        <v>0</v>
      </c>
      <c r="O113" s="62">
        <f t="shared" si="35"/>
        <v>0</v>
      </c>
    </row>
    <row r="114" spans="1:15" s="21" customFormat="1" x14ac:dyDescent="0.2">
      <c r="A114" s="60" t="s">
        <v>102</v>
      </c>
      <c r="B114" s="59"/>
      <c r="C114" s="59"/>
      <c r="D114" s="59"/>
      <c r="E114" s="59"/>
      <c r="F114" s="59"/>
      <c r="G114" s="59"/>
      <c r="H114" s="59"/>
      <c r="I114" s="59"/>
      <c r="J114" s="59"/>
      <c r="K114" s="59"/>
      <c r="L114" s="59"/>
      <c r="M114" s="59"/>
      <c r="N114" s="62">
        <f t="shared" si="34"/>
        <v>0</v>
      </c>
      <c r="O114" s="62">
        <f t="shared" si="35"/>
        <v>0</v>
      </c>
    </row>
    <row r="115" spans="1:15" s="21" customFormat="1" ht="15.75" thickBot="1" x14ac:dyDescent="0.25">
      <c r="A115" s="60" t="s">
        <v>36</v>
      </c>
      <c r="B115" s="59"/>
      <c r="C115" s="59"/>
      <c r="D115" s="59"/>
      <c r="E115" s="59"/>
      <c r="F115" s="59"/>
      <c r="G115" s="59"/>
      <c r="H115" s="59"/>
      <c r="I115" s="59"/>
      <c r="J115" s="59"/>
      <c r="K115" s="59"/>
      <c r="L115" s="59"/>
      <c r="M115" s="59"/>
      <c r="N115" s="62">
        <f t="shared" si="34"/>
        <v>0</v>
      </c>
      <c r="O115" s="62">
        <f t="shared" si="35"/>
        <v>0</v>
      </c>
    </row>
    <row r="116" spans="1:15" s="51" customFormat="1" ht="16.5" thickTop="1" x14ac:dyDescent="0.35">
      <c r="A116" s="61" t="str">
        <f>"Totale "&amp;'Data Entry'!$A$109</f>
        <v>Totale OBBLIGHI VARI</v>
      </c>
      <c r="B116" s="64">
        <f t="shared" ref="B116:O116" si="36">SUM(B110:B115)</f>
        <v>0</v>
      </c>
      <c r="C116" s="64">
        <f t="shared" si="36"/>
        <v>0</v>
      </c>
      <c r="D116" s="64">
        <f t="shared" si="36"/>
        <v>0</v>
      </c>
      <c r="E116" s="64">
        <f t="shared" si="36"/>
        <v>0</v>
      </c>
      <c r="F116" s="64">
        <f t="shared" si="36"/>
        <v>0</v>
      </c>
      <c r="G116" s="64">
        <f t="shared" si="36"/>
        <v>0</v>
      </c>
      <c r="H116" s="64">
        <f t="shared" si="36"/>
        <v>0</v>
      </c>
      <c r="I116" s="64">
        <f t="shared" si="36"/>
        <v>0</v>
      </c>
      <c r="J116" s="64">
        <f t="shared" si="36"/>
        <v>0</v>
      </c>
      <c r="K116" s="64">
        <f t="shared" si="36"/>
        <v>0</v>
      </c>
      <c r="L116" s="64">
        <f t="shared" si="36"/>
        <v>0</v>
      </c>
      <c r="M116" s="64">
        <f t="shared" si="36"/>
        <v>0</v>
      </c>
      <c r="N116" s="64">
        <f t="shared" si="36"/>
        <v>0</v>
      </c>
      <c r="O116" s="64">
        <f t="shared" si="36"/>
        <v>0</v>
      </c>
    </row>
    <row r="117" spans="1:15" s="51" customFormat="1" x14ac:dyDescent="0.35">
      <c r="A117" s="54" t="s">
        <v>44</v>
      </c>
      <c r="B117" s="74">
        <f>IF(Riepilogo!B$8=0," - ",B116/Riepilogo!B$8)</f>
        <v>0</v>
      </c>
      <c r="C117" s="74">
        <f>IF(Riepilogo!C$8=0," - ",C116/Riepilogo!C$8)</f>
        <v>0</v>
      </c>
      <c r="D117" s="74">
        <f>IF(Riepilogo!D$8=0," - ",D116/Riepilogo!D$8)</f>
        <v>0</v>
      </c>
      <c r="E117" s="74">
        <f>IF(Riepilogo!E$8=0," - ",E116/Riepilogo!E$8)</f>
        <v>0</v>
      </c>
      <c r="F117" s="74">
        <f>IF(Riepilogo!F$8=0," - ",F116/Riepilogo!F$8)</f>
        <v>0</v>
      </c>
      <c r="G117" s="74">
        <f>IF(Riepilogo!G$8=0," - ",G116/Riepilogo!G$8)</f>
        <v>0</v>
      </c>
      <c r="H117" s="74">
        <f>IF(Riepilogo!H$8=0," - ",H116/Riepilogo!H$8)</f>
        <v>0</v>
      </c>
      <c r="I117" s="74">
        <f>IF(Riepilogo!I$8=0," - ",I116/Riepilogo!I$8)</f>
        <v>0</v>
      </c>
      <c r="J117" s="74">
        <f>IF(Riepilogo!J$8=0," - ",J116/Riepilogo!J$8)</f>
        <v>0</v>
      </c>
      <c r="K117" s="74">
        <f>IF(Riepilogo!K$8=0," - ",K116/Riepilogo!K$8)</f>
        <v>0</v>
      </c>
      <c r="L117" s="74">
        <f>IF(Riepilogo!L$8=0," - ",L116/Riepilogo!L$8)</f>
        <v>0</v>
      </c>
      <c r="M117" s="74">
        <f>IF(Riepilogo!M$8=0," - ",M116/Riepilogo!M$8)</f>
        <v>0</v>
      </c>
      <c r="N117" s="74">
        <f>IF(Riepilogo!N$8=0," - ",N116/Riepilogo!N$8)</f>
        <v>0</v>
      </c>
      <c r="O117" s="74">
        <f>IF(Riepilogo!O$8=0," - ",O116/Riepilogo!O$8)</f>
        <v>0</v>
      </c>
    </row>
    <row r="118" spans="1:15" s="21" customFormat="1" x14ac:dyDescent="0.2">
      <c r="A118" s="57"/>
      <c r="B118" s="20"/>
      <c r="C118" s="20"/>
      <c r="D118" s="20"/>
      <c r="E118" s="20"/>
      <c r="F118" s="20"/>
      <c r="G118" s="20"/>
      <c r="H118" s="20"/>
      <c r="I118" s="20"/>
      <c r="J118" s="20"/>
      <c r="K118" s="20"/>
      <c r="L118" s="20"/>
      <c r="M118" s="20"/>
      <c r="N118" s="20"/>
      <c r="O118" s="20"/>
    </row>
    <row r="119" spans="1:15" s="4" customFormat="1" x14ac:dyDescent="0.2">
      <c r="A119" s="53" t="s">
        <v>105</v>
      </c>
      <c r="B119" s="50" t="str">
        <f>Riepilogo!B$6</f>
        <v>Gen</v>
      </c>
      <c r="C119" s="50" t="str">
        <f>Riepilogo!C$6</f>
        <v>Feb</v>
      </c>
      <c r="D119" s="50" t="str">
        <f>Riepilogo!D$6</f>
        <v>Mar</v>
      </c>
      <c r="E119" s="50" t="str">
        <f>Riepilogo!E$6</f>
        <v>Apr</v>
      </c>
      <c r="F119" s="50" t="str">
        <f>Riepilogo!F$6</f>
        <v>Mag</v>
      </c>
      <c r="G119" s="50" t="str">
        <f>Riepilogo!G$6</f>
        <v>Giu</v>
      </c>
      <c r="H119" s="50" t="str">
        <f>Riepilogo!H$6</f>
        <v>Lug</v>
      </c>
      <c r="I119" s="50" t="str">
        <f>Riepilogo!I$6</f>
        <v>Ago</v>
      </c>
      <c r="J119" s="50" t="str">
        <f>Riepilogo!J$6</f>
        <v>Set</v>
      </c>
      <c r="K119" s="50" t="str">
        <f>Riepilogo!K$6</f>
        <v>Ott</v>
      </c>
      <c r="L119" s="50" t="str">
        <f>Riepilogo!L$6</f>
        <v>Nov</v>
      </c>
      <c r="M119" s="50" t="str">
        <f>Riepilogo!M$6</f>
        <v>Dic</v>
      </c>
      <c r="N119" s="50" t="s">
        <v>26</v>
      </c>
      <c r="O119" s="50" t="s">
        <v>12</v>
      </c>
    </row>
    <row r="120" spans="1:15" s="21" customFormat="1" x14ac:dyDescent="0.2">
      <c r="A120" s="60" t="s">
        <v>106</v>
      </c>
      <c r="B120" s="59"/>
      <c r="C120" s="59"/>
      <c r="D120" s="59"/>
      <c r="E120" s="59"/>
      <c r="F120" s="59"/>
      <c r="G120" s="59"/>
      <c r="H120" s="59"/>
      <c r="I120" s="59"/>
      <c r="J120" s="59"/>
      <c r="K120" s="59"/>
      <c r="L120" s="59"/>
      <c r="M120" s="59"/>
      <c r="N120" s="62">
        <f>SUM(B120:M120)</f>
        <v>0</v>
      </c>
      <c r="O120" s="62">
        <f>N120/COLUMNS(B120:M120)</f>
        <v>0</v>
      </c>
    </row>
    <row r="121" spans="1:15" s="21" customFormat="1" x14ac:dyDescent="0.2">
      <c r="A121" s="60" t="s">
        <v>107</v>
      </c>
      <c r="B121" s="59"/>
      <c r="C121" s="59"/>
      <c r="D121" s="59"/>
      <c r="E121" s="59"/>
      <c r="F121" s="59"/>
      <c r="G121" s="59"/>
      <c r="H121" s="59"/>
      <c r="I121" s="59"/>
      <c r="J121" s="59"/>
      <c r="K121" s="59"/>
      <c r="L121" s="59"/>
      <c r="M121" s="59"/>
      <c r="N121" s="62">
        <f t="shared" ref="N121:N123" si="37">SUM(B121:M121)</f>
        <v>0</v>
      </c>
      <c r="O121" s="62">
        <f t="shared" ref="O121:O123" si="38">N121/COLUMNS(B121:M121)</f>
        <v>0</v>
      </c>
    </row>
    <row r="122" spans="1:15" s="21" customFormat="1" x14ac:dyDescent="0.2">
      <c r="A122" s="60" t="s">
        <v>36</v>
      </c>
      <c r="B122" s="59"/>
      <c r="C122" s="59"/>
      <c r="D122" s="59"/>
      <c r="E122" s="59"/>
      <c r="F122" s="59"/>
      <c r="G122" s="59"/>
      <c r="H122" s="59"/>
      <c r="I122" s="59"/>
      <c r="J122" s="59"/>
      <c r="K122" s="59"/>
      <c r="L122" s="59"/>
      <c r="M122" s="59"/>
      <c r="N122" s="62">
        <f t="shared" si="37"/>
        <v>0</v>
      </c>
      <c r="O122" s="62">
        <f t="shared" si="38"/>
        <v>0</v>
      </c>
    </row>
    <row r="123" spans="1:15" s="21" customFormat="1" ht="15.75" thickBot="1" x14ac:dyDescent="0.25">
      <c r="A123" s="60" t="s">
        <v>36</v>
      </c>
      <c r="B123" s="59"/>
      <c r="C123" s="59"/>
      <c r="D123" s="59"/>
      <c r="E123" s="59"/>
      <c r="F123" s="59"/>
      <c r="G123" s="59"/>
      <c r="H123" s="59"/>
      <c r="I123" s="59"/>
      <c r="J123" s="59"/>
      <c r="K123" s="59"/>
      <c r="L123" s="59"/>
      <c r="M123" s="59"/>
      <c r="N123" s="62">
        <f t="shared" si="37"/>
        <v>0</v>
      </c>
      <c r="O123" s="62">
        <f t="shared" si="38"/>
        <v>0</v>
      </c>
    </row>
    <row r="124" spans="1:15" s="51" customFormat="1" ht="16.5" thickTop="1" x14ac:dyDescent="0.35">
      <c r="A124" s="61" t="str">
        <f>"Totale "&amp;$A$119</f>
        <v>Totale SPESE LAVORATIVE</v>
      </c>
      <c r="B124" s="64">
        <f>SUM(B120:B123)</f>
        <v>0</v>
      </c>
      <c r="C124" s="64">
        <f t="shared" ref="C124:O124" si="39">SUM(C120:C123)</f>
        <v>0</v>
      </c>
      <c r="D124" s="64">
        <f t="shared" si="39"/>
        <v>0</v>
      </c>
      <c r="E124" s="64">
        <f t="shared" si="39"/>
        <v>0</v>
      </c>
      <c r="F124" s="64">
        <f t="shared" si="39"/>
        <v>0</v>
      </c>
      <c r="G124" s="64">
        <f t="shared" si="39"/>
        <v>0</v>
      </c>
      <c r="H124" s="64">
        <f t="shared" si="39"/>
        <v>0</v>
      </c>
      <c r="I124" s="64">
        <f t="shared" si="39"/>
        <v>0</v>
      </c>
      <c r="J124" s="64">
        <f t="shared" si="39"/>
        <v>0</v>
      </c>
      <c r="K124" s="64">
        <f t="shared" si="39"/>
        <v>0</v>
      </c>
      <c r="L124" s="64">
        <f t="shared" si="39"/>
        <v>0</v>
      </c>
      <c r="M124" s="64">
        <f t="shared" si="39"/>
        <v>0</v>
      </c>
      <c r="N124" s="64">
        <f t="shared" si="39"/>
        <v>0</v>
      </c>
      <c r="O124" s="64">
        <f t="shared" si="39"/>
        <v>0</v>
      </c>
    </row>
    <row r="125" spans="1:15" s="21" customFormat="1" x14ac:dyDescent="0.35">
      <c r="A125" s="54" t="s">
        <v>44</v>
      </c>
      <c r="B125" s="74">
        <f>IF(Riepilogo!B$8=0," - ",B124/Riepilogo!B$8)</f>
        <v>0</v>
      </c>
      <c r="C125" s="74">
        <f>IF(Riepilogo!C$8=0," - ",C124/Riepilogo!C$8)</f>
        <v>0</v>
      </c>
      <c r="D125" s="74">
        <f>IF(Riepilogo!D$8=0," - ",D124/Riepilogo!D$8)</f>
        <v>0</v>
      </c>
      <c r="E125" s="74">
        <f>IF(Riepilogo!E$8=0," - ",E124/Riepilogo!E$8)</f>
        <v>0</v>
      </c>
      <c r="F125" s="74">
        <f>IF(Riepilogo!F$8=0," - ",F124/Riepilogo!F$8)</f>
        <v>0</v>
      </c>
      <c r="G125" s="74">
        <f>IF(Riepilogo!G$8=0," - ",G124/Riepilogo!G$8)</f>
        <v>0</v>
      </c>
      <c r="H125" s="74">
        <f>IF(Riepilogo!H$8=0," - ",H124/Riepilogo!H$8)</f>
        <v>0</v>
      </c>
      <c r="I125" s="74">
        <f>IF(Riepilogo!I$8=0," - ",I124/Riepilogo!I$8)</f>
        <v>0</v>
      </c>
      <c r="J125" s="74">
        <f>IF(Riepilogo!J$8=0," - ",J124/Riepilogo!J$8)</f>
        <v>0</v>
      </c>
      <c r="K125" s="74">
        <f>IF(Riepilogo!K$8=0," - ",K124/Riepilogo!K$8)</f>
        <v>0</v>
      </c>
      <c r="L125" s="74">
        <f>IF(Riepilogo!L$8=0," - ",L124/Riepilogo!L$8)</f>
        <v>0</v>
      </c>
      <c r="M125" s="74">
        <f>IF(Riepilogo!M$8=0," - ",M124/Riepilogo!M$8)</f>
        <v>0</v>
      </c>
      <c r="N125" s="74">
        <f>IF(Riepilogo!N$8=0," - ",N124/Riepilogo!N$8)</f>
        <v>0</v>
      </c>
      <c r="O125" s="74">
        <f>IF(Riepilogo!O$8=0," - ",O124/Riepilogo!O$8)</f>
        <v>0</v>
      </c>
    </row>
    <row r="126" spans="1:15" s="21" customFormat="1" x14ac:dyDescent="0.2">
      <c r="A126" s="57"/>
      <c r="B126" s="20"/>
      <c r="C126" s="20"/>
      <c r="D126" s="20"/>
      <c r="E126" s="20"/>
      <c r="F126" s="20"/>
      <c r="G126" s="20"/>
      <c r="H126" s="20"/>
      <c r="I126" s="20"/>
      <c r="J126" s="20"/>
      <c r="K126" s="20"/>
      <c r="L126" s="20"/>
      <c r="M126" s="20"/>
      <c r="N126" s="20"/>
      <c r="O126" s="20"/>
    </row>
    <row r="127" spans="1:15" s="4" customFormat="1" x14ac:dyDescent="0.2">
      <c r="A127" s="53" t="s">
        <v>108</v>
      </c>
      <c r="B127" s="50" t="str">
        <f>Riepilogo!B$6</f>
        <v>Gen</v>
      </c>
      <c r="C127" s="50" t="str">
        <f>Riepilogo!C$6</f>
        <v>Feb</v>
      </c>
      <c r="D127" s="50" t="str">
        <f>Riepilogo!D$6</f>
        <v>Mar</v>
      </c>
      <c r="E127" s="50" t="str">
        <f>Riepilogo!E$6</f>
        <v>Apr</v>
      </c>
      <c r="F127" s="50" t="str">
        <f>Riepilogo!F$6</f>
        <v>Mag</v>
      </c>
      <c r="G127" s="50" t="str">
        <f>Riepilogo!G$6</f>
        <v>Giu</v>
      </c>
      <c r="H127" s="50" t="str">
        <f>Riepilogo!H$6</f>
        <v>Lug</v>
      </c>
      <c r="I127" s="50" t="str">
        <f>Riepilogo!I$6</f>
        <v>Ago</v>
      </c>
      <c r="J127" s="50" t="str">
        <f>Riepilogo!J$6</f>
        <v>Set</v>
      </c>
      <c r="K127" s="50" t="str">
        <f>Riepilogo!K$6</f>
        <v>Ott</v>
      </c>
      <c r="L127" s="50" t="str">
        <f>Riepilogo!L$6</f>
        <v>Nov</v>
      </c>
      <c r="M127" s="50" t="str">
        <f>Riepilogo!M$6</f>
        <v>Dic</v>
      </c>
      <c r="N127" s="50" t="s">
        <v>26</v>
      </c>
      <c r="O127" s="50" t="s">
        <v>12</v>
      </c>
    </row>
    <row r="128" spans="1:15" s="21" customFormat="1" x14ac:dyDescent="0.2">
      <c r="A128" s="60" t="s">
        <v>109</v>
      </c>
      <c r="B128" s="59"/>
      <c r="C128" s="59"/>
      <c r="D128" s="59"/>
      <c r="E128" s="59"/>
      <c r="F128" s="59"/>
      <c r="G128" s="59"/>
      <c r="H128" s="59"/>
      <c r="I128" s="59"/>
      <c r="J128" s="59"/>
      <c r="K128" s="59"/>
      <c r="L128" s="59"/>
      <c r="M128" s="59"/>
      <c r="N128" s="62">
        <f>SUM(B128:M128)</f>
        <v>0</v>
      </c>
      <c r="O128" s="62">
        <f t="shared" ref="O128:O138" si="40">N128/COLUMNS(B128:M128)</f>
        <v>0</v>
      </c>
    </row>
    <row r="129" spans="1:15" s="21" customFormat="1" x14ac:dyDescent="0.2">
      <c r="A129" s="60" t="s">
        <v>92</v>
      </c>
      <c r="B129" s="59"/>
      <c r="C129" s="59"/>
      <c r="D129" s="59"/>
      <c r="E129" s="59"/>
      <c r="F129" s="59"/>
      <c r="G129" s="59"/>
      <c r="H129" s="59"/>
      <c r="I129" s="59"/>
      <c r="J129" s="59"/>
      <c r="K129" s="59"/>
      <c r="L129" s="59"/>
      <c r="M129" s="59"/>
      <c r="N129" s="62">
        <f t="shared" ref="N129:N138" si="41">SUM(B129:M129)</f>
        <v>0</v>
      </c>
      <c r="O129" s="62">
        <f t="shared" si="40"/>
        <v>0</v>
      </c>
    </row>
    <row r="130" spans="1:15" s="21" customFormat="1" x14ac:dyDescent="0.2">
      <c r="A130" s="60" t="s">
        <v>110</v>
      </c>
      <c r="B130" s="59"/>
      <c r="C130" s="59"/>
      <c r="D130" s="59"/>
      <c r="E130" s="59"/>
      <c r="F130" s="59"/>
      <c r="G130" s="59"/>
      <c r="H130" s="59"/>
      <c r="I130" s="59"/>
      <c r="J130" s="59"/>
      <c r="K130" s="59"/>
      <c r="L130" s="59"/>
      <c r="M130" s="59"/>
      <c r="N130" s="62">
        <f t="shared" si="41"/>
        <v>0</v>
      </c>
      <c r="O130" s="62">
        <f t="shared" si="40"/>
        <v>0</v>
      </c>
    </row>
    <row r="131" spans="1:15" s="21" customFormat="1" x14ac:dyDescent="0.2">
      <c r="A131" s="60" t="s">
        <v>112</v>
      </c>
      <c r="B131" s="59"/>
      <c r="C131" s="59"/>
      <c r="D131" s="59"/>
      <c r="E131" s="59"/>
      <c r="F131" s="59"/>
      <c r="G131" s="59"/>
      <c r="H131" s="59"/>
      <c r="I131" s="59"/>
      <c r="J131" s="59"/>
      <c r="K131" s="59"/>
      <c r="L131" s="59"/>
      <c r="M131" s="59"/>
      <c r="N131" s="62">
        <f t="shared" si="41"/>
        <v>0</v>
      </c>
      <c r="O131" s="62">
        <f t="shared" si="40"/>
        <v>0</v>
      </c>
    </row>
    <row r="132" spans="1:15" s="21" customFormat="1" x14ac:dyDescent="0.2">
      <c r="A132" s="60" t="s">
        <v>111</v>
      </c>
      <c r="B132" s="59"/>
      <c r="C132" s="59"/>
      <c r="D132" s="59"/>
      <c r="E132" s="59"/>
      <c r="F132" s="59"/>
      <c r="G132" s="59"/>
      <c r="H132" s="59"/>
      <c r="I132" s="59"/>
      <c r="J132" s="59"/>
      <c r="K132" s="59"/>
      <c r="L132" s="59"/>
      <c r="M132" s="59"/>
      <c r="N132" s="62">
        <f t="shared" si="41"/>
        <v>0</v>
      </c>
      <c r="O132" s="62">
        <f t="shared" si="40"/>
        <v>0</v>
      </c>
    </row>
    <row r="133" spans="1:15" s="21" customFormat="1" x14ac:dyDescent="0.2">
      <c r="A133" s="60" t="s">
        <v>113</v>
      </c>
      <c r="B133" s="59"/>
      <c r="C133" s="59"/>
      <c r="D133" s="59"/>
      <c r="E133" s="59"/>
      <c r="F133" s="59"/>
      <c r="G133" s="59"/>
      <c r="H133" s="59"/>
      <c r="I133" s="59"/>
      <c r="J133" s="59"/>
      <c r="K133" s="59"/>
      <c r="L133" s="59"/>
      <c r="M133" s="59"/>
      <c r="N133" s="62">
        <f t="shared" si="41"/>
        <v>0</v>
      </c>
      <c r="O133" s="62">
        <f t="shared" si="40"/>
        <v>0</v>
      </c>
    </row>
    <row r="134" spans="1:15" s="21" customFormat="1" x14ac:dyDescent="0.2">
      <c r="A134" s="60" t="s">
        <v>116</v>
      </c>
      <c r="B134" s="59"/>
      <c r="C134" s="59"/>
      <c r="D134" s="59"/>
      <c r="E134" s="59"/>
      <c r="F134" s="59"/>
      <c r="G134" s="59"/>
      <c r="H134" s="59"/>
      <c r="I134" s="59"/>
      <c r="J134" s="59"/>
      <c r="K134" s="59"/>
      <c r="L134" s="59"/>
      <c r="M134" s="59"/>
      <c r="N134" s="62">
        <f t="shared" si="41"/>
        <v>0</v>
      </c>
      <c r="O134" s="62">
        <f t="shared" si="40"/>
        <v>0</v>
      </c>
    </row>
    <row r="135" spans="1:15" s="21" customFormat="1" x14ac:dyDescent="0.2">
      <c r="A135" s="60" t="s">
        <v>114</v>
      </c>
      <c r="B135" s="59">
        <v>200</v>
      </c>
      <c r="C135" s="59">
        <v>200</v>
      </c>
      <c r="D135" s="59">
        <v>200</v>
      </c>
      <c r="E135" s="59">
        <v>200</v>
      </c>
      <c r="F135" s="59">
        <v>200</v>
      </c>
      <c r="G135" s="59">
        <v>200</v>
      </c>
      <c r="H135" s="59">
        <v>200</v>
      </c>
      <c r="I135" s="59">
        <v>200</v>
      </c>
      <c r="J135" s="59">
        <v>200</v>
      </c>
      <c r="K135" s="59">
        <v>200</v>
      </c>
      <c r="L135" s="59">
        <v>200</v>
      </c>
      <c r="M135" s="59">
        <v>200</v>
      </c>
      <c r="N135" s="62">
        <f t="shared" si="41"/>
        <v>2400</v>
      </c>
      <c r="O135" s="62">
        <f t="shared" si="40"/>
        <v>200</v>
      </c>
    </row>
    <row r="136" spans="1:15" s="21" customFormat="1" x14ac:dyDescent="0.2">
      <c r="A136" s="60" t="s">
        <v>115</v>
      </c>
      <c r="B136" s="59"/>
      <c r="C136" s="59"/>
      <c r="D136" s="59"/>
      <c r="E136" s="59"/>
      <c r="F136" s="59"/>
      <c r="G136" s="59"/>
      <c r="H136" s="59"/>
      <c r="I136" s="59"/>
      <c r="J136" s="59"/>
      <c r="K136" s="59"/>
      <c r="L136" s="59"/>
      <c r="M136" s="59"/>
      <c r="N136" s="62">
        <f t="shared" si="41"/>
        <v>0</v>
      </c>
      <c r="O136" s="62">
        <f t="shared" si="40"/>
        <v>0</v>
      </c>
    </row>
    <row r="137" spans="1:15" s="21" customFormat="1" x14ac:dyDescent="0.2">
      <c r="A137" s="60" t="s">
        <v>125</v>
      </c>
      <c r="B137" s="59"/>
      <c r="C137" s="59"/>
      <c r="D137" s="59"/>
      <c r="E137" s="59"/>
      <c r="F137" s="59"/>
      <c r="G137" s="59"/>
      <c r="H137" s="59"/>
      <c r="I137" s="59"/>
      <c r="J137" s="59"/>
      <c r="K137" s="59"/>
      <c r="L137" s="59"/>
      <c r="M137" s="59"/>
      <c r="N137" s="62">
        <f t="shared" si="41"/>
        <v>0</v>
      </c>
      <c r="O137" s="62">
        <f t="shared" si="40"/>
        <v>0</v>
      </c>
    </row>
    <row r="138" spans="1:15" s="21" customFormat="1" ht="15.75" thickBot="1" x14ac:dyDescent="0.25">
      <c r="A138" s="60" t="s">
        <v>36</v>
      </c>
      <c r="B138" s="59"/>
      <c r="C138" s="59"/>
      <c r="D138" s="59"/>
      <c r="E138" s="59"/>
      <c r="F138" s="59"/>
      <c r="G138" s="59"/>
      <c r="H138" s="59"/>
      <c r="I138" s="59"/>
      <c r="J138" s="59"/>
      <c r="K138" s="59"/>
      <c r="L138" s="59"/>
      <c r="M138" s="59"/>
      <c r="N138" s="62">
        <f t="shared" si="41"/>
        <v>0</v>
      </c>
      <c r="O138" s="62">
        <f t="shared" si="40"/>
        <v>0</v>
      </c>
    </row>
    <row r="139" spans="1:15" s="51" customFormat="1" ht="16.5" thickTop="1" x14ac:dyDescent="0.35">
      <c r="A139" s="61" t="str">
        <f>"Totale "&amp;$A$127</f>
        <v>Totale DIVERTIMENTO</v>
      </c>
      <c r="B139" s="64">
        <f t="shared" ref="B139:O139" si="42">SUM(B128:B138)</f>
        <v>200</v>
      </c>
      <c r="C139" s="64">
        <f t="shared" si="42"/>
        <v>200</v>
      </c>
      <c r="D139" s="64">
        <f t="shared" si="42"/>
        <v>200</v>
      </c>
      <c r="E139" s="64">
        <f t="shared" si="42"/>
        <v>200</v>
      </c>
      <c r="F139" s="64">
        <f t="shared" si="42"/>
        <v>200</v>
      </c>
      <c r="G139" s="64">
        <f t="shared" si="42"/>
        <v>200</v>
      </c>
      <c r="H139" s="64">
        <f t="shared" si="42"/>
        <v>200</v>
      </c>
      <c r="I139" s="64">
        <f t="shared" si="42"/>
        <v>200</v>
      </c>
      <c r="J139" s="64">
        <f t="shared" si="42"/>
        <v>200</v>
      </c>
      <c r="K139" s="64">
        <f t="shared" si="42"/>
        <v>200</v>
      </c>
      <c r="L139" s="64">
        <f t="shared" si="42"/>
        <v>200</v>
      </c>
      <c r="M139" s="64">
        <f t="shared" si="42"/>
        <v>200</v>
      </c>
      <c r="N139" s="64">
        <f t="shared" si="42"/>
        <v>2400</v>
      </c>
      <c r="O139" s="64">
        <f t="shared" si="42"/>
        <v>200</v>
      </c>
    </row>
    <row r="140" spans="1:15" s="51" customFormat="1" x14ac:dyDescent="0.35">
      <c r="A140" s="54" t="s">
        <v>44</v>
      </c>
      <c r="B140" s="74">
        <f>IF(Riepilogo!B$8=0," - ",B139/Riepilogo!B$8)</f>
        <v>0.12269938650306748</v>
      </c>
      <c r="C140" s="74">
        <f>IF(Riepilogo!C$8=0," - ",C139/Riepilogo!C$8)</f>
        <v>0.10989010989010989</v>
      </c>
      <c r="D140" s="74">
        <f>IF(Riepilogo!D$8=0," - ",D139/Riepilogo!D$8)</f>
        <v>0.12269938650306748</v>
      </c>
      <c r="E140" s="74">
        <f>IF(Riepilogo!E$8=0," - ",E139/Riepilogo!E$8)</f>
        <v>8.5836909871244635E-2</v>
      </c>
      <c r="F140" s="74">
        <f>IF(Riepilogo!F$8=0," - ",F139/Riepilogo!F$8)</f>
        <v>0.11627906976744186</v>
      </c>
      <c r="G140" s="74">
        <f>IF(Riepilogo!G$8=0," - ",G139/Riepilogo!G$8)</f>
        <v>0.11560693641618497</v>
      </c>
      <c r="H140" s="74">
        <f>IF(Riepilogo!H$8=0," - ",H139/Riepilogo!H$8)</f>
        <v>5.5096418732782371E-2</v>
      </c>
      <c r="I140" s="74">
        <f>IF(Riepilogo!I$8=0," - ",I139/Riepilogo!I$8)</f>
        <v>0.10362694300518134</v>
      </c>
      <c r="J140" s="74">
        <f>IF(Riepilogo!J$8=0," - ",J139/Riepilogo!J$8)</f>
        <v>0.10582010582010581</v>
      </c>
      <c r="K140" s="74">
        <f>IF(Riepilogo!K$8=0," - ",K139/Riepilogo!K$8)</f>
        <v>8.4745762711864403E-2</v>
      </c>
      <c r="L140" s="74">
        <f>IF(Riepilogo!L$8=0," - ",L139/Riepilogo!L$8)</f>
        <v>0.12269938650306748</v>
      </c>
      <c r="M140" s="74">
        <f>IF(Riepilogo!M$8=0," - ",M139/Riepilogo!M$8)</f>
        <v>0.11173184357541899</v>
      </c>
      <c r="N140" s="74">
        <f>IF(Riepilogo!N$8=0," - ",N139/Riepilogo!N$8)</f>
        <v>9.9626400996264006E-2</v>
      </c>
      <c r="O140" s="74">
        <f>IF(Riepilogo!O$8=0," - ",O139/Riepilogo!O$8)</f>
        <v>9.9626400996264006E-2</v>
      </c>
    </row>
    <row r="141" spans="1:15" s="21" customFormat="1" x14ac:dyDescent="0.2">
      <c r="A141" s="57"/>
      <c r="B141" s="20"/>
      <c r="C141" s="20"/>
      <c r="D141" s="20"/>
      <c r="E141" s="20"/>
      <c r="F141" s="20"/>
      <c r="G141" s="20"/>
      <c r="H141" s="20"/>
      <c r="I141" s="20"/>
      <c r="J141" s="20"/>
      <c r="K141" s="20"/>
      <c r="L141" s="20"/>
      <c r="M141" s="20"/>
      <c r="N141" s="22"/>
      <c r="O141" s="20"/>
    </row>
    <row r="142" spans="1:15" s="4" customFormat="1" x14ac:dyDescent="0.2">
      <c r="A142" s="53" t="s">
        <v>117</v>
      </c>
      <c r="B142" s="50" t="str">
        <f>Riepilogo!B$6</f>
        <v>Gen</v>
      </c>
      <c r="C142" s="50" t="str">
        <f>Riepilogo!C$6</f>
        <v>Feb</v>
      </c>
      <c r="D142" s="50" t="str">
        <f>Riepilogo!D$6</f>
        <v>Mar</v>
      </c>
      <c r="E142" s="50" t="str">
        <f>Riepilogo!E$6</f>
        <v>Apr</v>
      </c>
      <c r="F142" s="50" t="str">
        <f>Riepilogo!F$6</f>
        <v>Mag</v>
      </c>
      <c r="G142" s="50" t="str">
        <f>Riepilogo!G$6</f>
        <v>Giu</v>
      </c>
      <c r="H142" s="50" t="str">
        <f>Riepilogo!H$6</f>
        <v>Lug</v>
      </c>
      <c r="I142" s="50" t="str">
        <f>Riepilogo!I$6</f>
        <v>Ago</v>
      </c>
      <c r="J142" s="50" t="str">
        <f>Riepilogo!J$6</f>
        <v>Set</v>
      </c>
      <c r="K142" s="50" t="str">
        <f>Riepilogo!K$6</f>
        <v>Ott</v>
      </c>
      <c r="L142" s="50" t="str">
        <f>Riepilogo!L$6</f>
        <v>Nov</v>
      </c>
      <c r="M142" s="50" t="str">
        <f>Riepilogo!M$6</f>
        <v>Dic</v>
      </c>
      <c r="N142" s="50" t="s">
        <v>26</v>
      </c>
      <c r="O142" s="50" t="s">
        <v>12</v>
      </c>
    </row>
    <row r="143" spans="1:15" s="21" customFormat="1" x14ac:dyDescent="0.2">
      <c r="A143" s="60" t="s">
        <v>118</v>
      </c>
      <c r="B143" s="59"/>
      <c r="C143" s="59">
        <v>100</v>
      </c>
      <c r="D143" s="59"/>
      <c r="E143" s="59">
        <v>100</v>
      </c>
      <c r="F143" s="59"/>
      <c r="G143" s="59">
        <v>100</v>
      </c>
      <c r="H143" s="59"/>
      <c r="I143" s="59">
        <v>100</v>
      </c>
      <c r="J143" s="59"/>
      <c r="K143" s="59">
        <v>100</v>
      </c>
      <c r="L143" s="59"/>
      <c r="M143" s="59">
        <v>100</v>
      </c>
      <c r="N143" s="62">
        <f>SUM(B143:M143)</f>
        <v>600</v>
      </c>
      <c r="O143" s="62">
        <f>N143/COLUMNS(B143:M143)</f>
        <v>50</v>
      </c>
    </row>
    <row r="144" spans="1:15" s="21" customFormat="1" x14ac:dyDescent="0.2">
      <c r="A144" s="60" t="s">
        <v>165</v>
      </c>
      <c r="B144" s="59"/>
      <c r="C144" s="59"/>
      <c r="D144" s="59"/>
      <c r="E144" s="59"/>
      <c r="F144" s="59"/>
      <c r="G144" s="59"/>
      <c r="H144" s="59"/>
      <c r="I144" s="59"/>
      <c r="J144" s="59"/>
      <c r="K144" s="59"/>
      <c r="L144" s="59"/>
      <c r="M144" s="59"/>
      <c r="N144" s="62">
        <f t="shared" ref="N144:N146" si="43">SUM(B144:M144)</f>
        <v>0</v>
      </c>
      <c r="O144" s="62">
        <f t="shared" ref="O144:O146" si="44">N144/COLUMNS(B144:M144)</f>
        <v>0</v>
      </c>
    </row>
    <row r="145" spans="1:15" s="21" customFormat="1" x14ac:dyDescent="0.2">
      <c r="A145" s="60" t="s">
        <v>119</v>
      </c>
      <c r="B145" s="59"/>
      <c r="C145" s="59"/>
      <c r="D145" s="59"/>
      <c r="E145" s="59"/>
      <c r="F145" s="59"/>
      <c r="G145" s="59"/>
      <c r="H145" s="59"/>
      <c r="I145" s="59"/>
      <c r="J145" s="59"/>
      <c r="K145" s="59"/>
      <c r="L145" s="59"/>
      <c r="M145" s="59"/>
      <c r="N145" s="62">
        <f t="shared" si="43"/>
        <v>0</v>
      </c>
      <c r="O145" s="62">
        <f t="shared" si="44"/>
        <v>0</v>
      </c>
    </row>
    <row r="146" spans="1:15" s="21" customFormat="1" ht="15.75" thickBot="1" x14ac:dyDescent="0.25">
      <c r="A146" s="60" t="s">
        <v>36</v>
      </c>
      <c r="B146" s="59"/>
      <c r="C146" s="59"/>
      <c r="D146" s="59"/>
      <c r="E146" s="59"/>
      <c r="F146" s="59"/>
      <c r="G146" s="59"/>
      <c r="H146" s="59"/>
      <c r="I146" s="59"/>
      <c r="J146" s="59"/>
      <c r="K146" s="59"/>
      <c r="L146" s="59"/>
      <c r="M146" s="59"/>
      <c r="N146" s="62">
        <f t="shared" si="43"/>
        <v>0</v>
      </c>
      <c r="O146" s="62">
        <f t="shared" si="44"/>
        <v>0</v>
      </c>
    </row>
    <row r="147" spans="1:15" s="51" customFormat="1" ht="16.5" thickTop="1" x14ac:dyDescent="0.35">
      <c r="A147" s="61" t="str">
        <f>"Totale "&amp;$A$142</f>
        <v>Totale ANIMALI</v>
      </c>
      <c r="B147" s="64">
        <f>SUM(B143:B146)</f>
        <v>0</v>
      </c>
      <c r="C147" s="64">
        <f t="shared" ref="C147:O147" si="45">SUM(C143:C146)</f>
        <v>100</v>
      </c>
      <c r="D147" s="64">
        <f t="shared" si="45"/>
        <v>0</v>
      </c>
      <c r="E147" s="64">
        <f t="shared" si="45"/>
        <v>100</v>
      </c>
      <c r="F147" s="64">
        <f t="shared" si="45"/>
        <v>0</v>
      </c>
      <c r="G147" s="64">
        <f t="shared" si="45"/>
        <v>100</v>
      </c>
      <c r="H147" s="64">
        <f t="shared" si="45"/>
        <v>0</v>
      </c>
      <c r="I147" s="64">
        <f t="shared" si="45"/>
        <v>100</v>
      </c>
      <c r="J147" s="64">
        <f t="shared" si="45"/>
        <v>0</v>
      </c>
      <c r="K147" s="64">
        <f t="shared" si="45"/>
        <v>100</v>
      </c>
      <c r="L147" s="64">
        <f t="shared" si="45"/>
        <v>0</v>
      </c>
      <c r="M147" s="64">
        <f t="shared" si="45"/>
        <v>100</v>
      </c>
      <c r="N147" s="64">
        <f t="shared" si="45"/>
        <v>600</v>
      </c>
      <c r="O147" s="64">
        <f t="shared" si="45"/>
        <v>50</v>
      </c>
    </row>
    <row r="148" spans="1:15" s="51" customFormat="1" x14ac:dyDescent="0.35">
      <c r="A148" s="54" t="s">
        <v>44</v>
      </c>
      <c r="B148" s="74">
        <f>IF(Riepilogo!B$8=0," - ",B147/Riepilogo!B$8)</f>
        <v>0</v>
      </c>
      <c r="C148" s="74">
        <f>IF(Riepilogo!C$8=0," - ",C147/Riepilogo!C$8)</f>
        <v>5.4945054945054944E-2</v>
      </c>
      <c r="D148" s="74">
        <f>IF(Riepilogo!D$8=0," - ",D147/Riepilogo!D$8)</f>
        <v>0</v>
      </c>
      <c r="E148" s="74">
        <f>IF(Riepilogo!E$8=0," - ",E147/Riepilogo!E$8)</f>
        <v>4.2918454935622317E-2</v>
      </c>
      <c r="F148" s="74">
        <f>IF(Riepilogo!F$8=0," - ",F147/Riepilogo!F$8)</f>
        <v>0</v>
      </c>
      <c r="G148" s="74">
        <f>IF(Riepilogo!G$8=0," - ",G147/Riepilogo!G$8)</f>
        <v>5.7803468208092484E-2</v>
      </c>
      <c r="H148" s="74">
        <f>IF(Riepilogo!H$8=0," - ",H147/Riepilogo!H$8)</f>
        <v>0</v>
      </c>
      <c r="I148" s="74">
        <f>IF(Riepilogo!I$8=0," - ",I147/Riepilogo!I$8)</f>
        <v>5.181347150259067E-2</v>
      </c>
      <c r="J148" s="74">
        <f>IF(Riepilogo!J$8=0," - ",J147/Riepilogo!J$8)</f>
        <v>0</v>
      </c>
      <c r="K148" s="74">
        <f>IF(Riepilogo!K$8=0," - ",K147/Riepilogo!K$8)</f>
        <v>4.2372881355932202E-2</v>
      </c>
      <c r="L148" s="74">
        <f>IF(Riepilogo!L$8=0," - ",L147/Riepilogo!L$8)</f>
        <v>0</v>
      </c>
      <c r="M148" s="74">
        <f>IF(Riepilogo!M$8=0," - ",M147/Riepilogo!M$8)</f>
        <v>5.5865921787709494E-2</v>
      </c>
      <c r="N148" s="74">
        <f>IF(Riepilogo!N$8=0," - ",N147/Riepilogo!N$8)</f>
        <v>2.4906600249066001E-2</v>
      </c>
      <c r="O148" s="74">
        <f>IF(Riepilogo!O$8=0," - ",O147/Riepilogo!O$8)</f>
        <v>2.4906600249066001E-2</v>
      </c>
    </row>
    <row r="149" spans="1:15" s="21" customFormat="1" x14ac:dyDescent="0.2">
      <c r="A149" s="57"/>
      <c r="B149" s="20"/>
      <c r="C149" s="20"/>
      <c r="D149" s="20"/>
      <c r="E149" s="20"/>
      <c r="F149" s="20"/>
      <c r="G149" s="20"/>
      <c r="H149" s="20"/>
      <c r="I149" s="20"/>
      <c r="J149" s="20"/>
      <c r="K149" s="20"/>
      <c r="L149" s="20"/>
      <c r="M149" s="20"/>
      <c r="N149" s="20"/>
      <c r="O149" s="20"/>
    </row>
    <row r="150" spans="1:15" s="4" customFormat="1" x14ac:dyDescent="0.2">
      <c r="A150" s="53" t="s">
        <v>120</v>
      </c>
      <c r="B150" s="50" t="str">
        <f>Riepilogo!B$6</f>
        <v>Gen</v>
      </c>
      <c r="C150" s="50" t="str">
        <f>Riepilogo!C$6</f>
        <v>Feb</v>
      </c>
      <c r="D150" s="50" t="str">
        <f>Riepilogo!D$6</f>
        <v>Mar</v>
      </c>
      <c r="E150" s="50" t="str">
        <f>Riepilogo!E$6</f>
        <v>Apr</v>
      </c>
      <c r="F150" s="50" t="str">
        <f>Riepilogo!F$6</f>
        <v>Mag</v>
      </c>
      <c r="G150" s="50" t="str">
        <f>Riepilogo!G$6</f>
        <v>Giu</v>
      </c>
      <c r="H150" s="50" t="str">
        <f>Riepilogo!H$6</f>
        <v>Lug</v>
      </c>
      <c r="I150" s="50" t="str">
        <f>Riepilogo!I$6</f>
        <v>Ago</v>
      </c>
      <c r="J150" s="50" t="str">
        <f>Riepilogo!J$6</f>
        <v>Set</v>
      </c>
      <c r="K150" s="50" t="str">
        <f>Riepilogo!K$6</f>
        <v>Ott</v>
      </c>
      <c r="L150" s="50" t="str">
        <f>Riepilogo!L$6</f>
        <v>Nov</v>
      </c>
      <c r="M150" s="50" t="str">
        <f>Riepilogo!M$6</f>
        <v>Dic</v>
      </c>
      <c r="N150" s="50" t="s">
        <v>26</v>
      </c>
      <c r="O150" s="50" t="s">
        <v>12</v>
      </c>
    </row>
    <row r="151" spans="1:15" s="21" customFormat="1" x14ac:dyDescent="0.2">
      <c r="A151" s="60" t="s">
        <v>121</v>
      </c>
      <c r="B151" s="59"/>
      <c r="C151" s="59"/>
      <c r="D151" s="59"/>
      <c r="E151" s="59"/>
      <c r="F151" s="59"/>
      <c r="G151" s="59"/>
      <c r="H151" s="59"/>
      <c r="I151" s="59"/>
      <c r="J151" s="59"/>
      <c r="K151" s="59"/>
      <c r="L151" s="59"/>
      <c r="M151" s="59"/>
      <c r="N151" s="62">
        <f t="shared" ref="N151" si="46">SUM(B151:M151)</f>
        <v>0</v>
      </c>
      <c r="O151" s="62">
        <f t="shared" ref="O151:O155" si="47">N151/COLUMNS(B151:M151)</f>
        <v>0</v>
      </c>
    </row>
    <row r="152" spans="1:15" s="21" customFormat="1" x14ac:dyDescent="0.2">
      <c r="A152" s="60" t="s">
        <v>122</v>
      </c>
      <c r="B152" s="59"/>
      <c r="C152" s="59"/>
      <c r="D152" s="59"/>
      <c r="E152" s="59"/>
      <c r="F152" s="59"/>
      <c r="G152" s="59"/>
      <c r="H152" s="59"/>
      <c r="I152" s="59"/>
      <c r="J152" s="59"/>
      <c r="K152" s="59"/>
      <c r="L152" s="59"/>
      <c r="M152" s="59"/>
      <c r="N152" s="62">
        <f t="shared" ref="N152:N155" si="48">SUM(B152:M152)</f>
        <v>0</v>
      </c>
      <c r="O152" s="62">
        <f t="shared" si="47"/>
        <v>0</v>
      </c>
    </row>
    <row r="153" spans="1:15" s="21" customFormat="1" x14ac:dyDescent="0.2">
      <c r="A153" s="60" t="s">
        <v>124</v>
      </c>
      <c r="B153" s="59"/>
      <c r="C153" s="59"/>
      <c r="D153" s="59"/>
      <c r="E153" s="59"/>
      <c r="F153" s="59"/>
      <c r="G153" s="59"/>
      <c r="H153" s="59"/>
      <c r="I153" s="59"/>
      <c r="J153" s="59"/>
      <c r="K153" s="59"/>
      <c r="L153" s="59"/>
      <c r="M153" s="59"/>
      <c r="N153" s="62">
        <f t="shared" si="48"/>
        <v>0</v>
      </c>
      <c r="O153" s="62">
        <f t="shared" si="47"/>
        <v>0</v>
      </c>
    </row>
    <row r="154" spans="1:15" s="21" customFormat="1" x14ac:dyDescent="0.2">
      <c r="A154" s="60" t="s">
        <v>123</v>
      </c>
      <c r="B154" s="59"/>
      <c r="C154" s="59"/>
      <c r="D154" s="59"/>
      <c r="E154" s="59"/>
      <c r="F154" s="59"/>
      <c r="G154" s="59"/>
      <c r="H154" s="59"/>
      <c r="I154" s="59"/>
      <c r="J154" s="59"/>
      <c r="K154" s="59"/>
      <c r="L154" s="59"/>
      <c r="M154" s="59"/>
      <c r="N154" s="62">
        <f t="shared" si="48"/>
        <v>0</v>
      </c>
      <c r="O154" s="62">
        <f t="shared" si="47"/>
        <v>0</v>
      </c>
    </row>
    <row r="155" spans="1:15" s="21" customFormat="1" ht="15.75" thickBot="1" x14ac:dyDescent="0.25">
      <c r="A155" s="60" t="s">
        <v>36</v>
      </c>
      <c r="B155" s="59"/>
      <c r="C155" s="59"/>
      <c r="D155" s="59"/>
      <c r="E155" s="59"/>
      <c r="F155" s="59"/>
      <c r="G155" s="59"/>
      <c r="H155" s="59"/>
      <c r="I155" s="59"/>
      <c r="J155" s="59"/>
      <c r="K155" s="59"/>
      <c r="L155" s="59"/>
      <c r="M155" s="59"/>
      <c r="N155" s="62">
        <f t="shared" si="48"/>
        <v>0</v>
      </c>
      <c r="O155" s="62">
        <f t="shared" si="47"/>
        <v>0</v>
      </c>
    </row>
    <row r="156" spans="1:15" s="51" customFormat="1" ht="16.5" thickTop="1" x14ac:dyDescent="0.35">
      <c r="A156" s="61" t="str">
        <f>"Totale "&amp;$A$150</f>
        <v>Totale ABBONAMENTI</v>
      </c>
      <c r="B156" s="64">
        <f>SUM(B151:B155)</f>
        <v>0</v>
      </c>
      <c r="C156" s="64">
        <f t="shared" ref="C156:O156" si="49">SUM(C151:C155)</f>
        <v>0</v>
      </c>
      <c r="D156" s="64">
        <f t="shared" si="49"/>
        <v>0</v>
      </c>
      <c r="E156" s="64">
        <f t="shared" si="49"/>
        <v>0</v>
      </c>
      <c r="F156" s="64">
        <f t="shared" si="49"/>
        <v>0</v>
      </c>
      <c r="G156" s="64">
        <f t="shared" si="49"/>
        <v>0</v>
      </c>
      <c r="H156" s="64">
        <f t="shared" si="49"/>
        <v>0</v>
      </c>
      <c r="I156" s="64">
        <f t="shared" si="49"/>
        <v>0</v>
      </c>
      <c r="J156" s="64">
        <f t="shared" si="49"/>
        <v>0</v>
      </c>
      <c r="K156" s="64">
        <f t="shared" si="49"/>
        <v>0</v>
      </c>
      <c r="L156" s="64">
        <f t="shared" si="49"/>
        <v>0</v>
      </c>
      <c r="M156" s="64">
        <f t="shared" si="49"/>
        <v>0</v>
      </c>
      <c r="N156" s="64">
        <f t="shared" si="49"/>
        <v>0</v>
      </c>
      <c r="O156" s="64">
        <f t="shared" si="49"/>
        <v>0</v>
      </c>
    </row>
    <row r="157" spans="1:15" s="51" customFormat="1" x14ac:dyDescent="0.35">
      <c r="A157" s="54" t="s">
        <v>44</v>
      </c>
      <c r="B157" s="74">
        <f>IF(Riepilogo!B$8=0," - ",B156/Riepilogo!B$8)</f>
        <v>0</v>
      </c>
      <c r="C157" s="74">
        <f>IF(Riepilogo!C$8=0," - ",C156/Riepilogo!C$8)</f>
        <v>0</v>
      </c>
      <c r="D157" s="74">
        <f>IF(Riepilogo!D$8=0," - ",D156/Riepilogo!D$8)</f>
        <v>0</v>
      </c>
      <c r="E157" s="74">
        <f>IF(Riepilogo!E$8=0," - ",E156/Riepilogo!E$8)</f>
        <v>0</v>
      </c>
      <c r="F157" s="74">
        <f>IF(Riepilogo!F$8=0," - ",F156/Riepilogo!F$8)</f>
        <v>0</v>
      </c>
      <c r="G157" s="74">
        <f>IF(Riepilogo!G$8=0," - ",G156/Riepilogo!G$8)</f>
        <v>0</v>
      </c>
      <c r="H157" s="74">
        <f>IF(Riepilogo!H$8=0," - ",H156/Riepilogo!H$8)</f>
        <v>0</v>
      </c>
      <c r="I157" s="74">
        <f>IF(Riepilogo!I$8=0," - ",I156/Riepilogo!I$8)</f>
        <v>0</v>
      </c>
      <c r="J157" s="74">
        <f>IF(Riepilogo!J$8=0," - ",J156/Riepilogo!J$8)</f>
        <v>0</v>
      </c>
      <c r="K157" s="74">
        <f>IF(Riepilogo!K$8=0," - ",K156/Riepilogo!K$8)</f>
        <v>0</v>
      </c>
      <c r="L157" s="74">
        <f>IF(Riepilogo!L$8=0," - ",L156/Riepilogo!L$8)</f>
        <v>0</v>
      </c>
      <c r="M157" s="74">
        <f>IF(Riepilogo!M$8=0," - ",M156/Riepilogo!M$8)</f>
        <v>0</v>
      </c>
      <c r="N157" s="74">
        <f>IF(Riepilogo!N$8=0," - ",N156/Riepilogo!N$8)</f>
        <v>0</v>
      </c>
      <c r="O157" s="74">
        <f>IF(Riepilogo!O$8=0," - ",O156/Riepilogo!O$8)</f>
        <v>0</v>
      </c>
    </row>
    <row r="158" spans="1:15" s="21" customFormat="1" x14ac:dyDescent="0.2">
      <c r="A158" s="63" t="s">
        <v>3</v>
      </c>
      <c r="B158" s="20"/>
      <c r="C158" s="20"/>
      <c r="D158" s="20"/>
      <c r="E158" s="20"/>
      <c r="F158" s="20"/>
      <c r="G158" s="20"/>
      <c r="H158" s="20"/>
      <c r="I158" s="20"/>
      <c r="J158" s="20"/>
      <c r="K158" s="20"/>
      <c r="L158" s="20"/>
      <c r="M158" s="20"/>
      <c r="N158" s="20"/>
      <c r="O158" s="20"/>
    </row>
    <row r="159" spans="1:15" s="4" customFormat="1" x14ac:dyDescent="0.2">
      <c r="A159" s="53" t="s">
        <v>126</v>
      </c>
      <c r="B159" s="50" t="str">
        <f>Riepilogo!B$6</f>
        <v>Gen</v>
      </c>
      <c r="C159" s="50" t="str">
        <f>Riepilogo!C$6</f>
        <v>Feb</v>
      </c>
      <c r="D159" s="50" t="str">
        <f>Riepilogo!D$6</f>
        <v>Mar</v>
      </c>
      <c r="E159" s="50" t="str">
        <f>Riepilogo!E$6</f>
        <v>Apr</v>
      </c>
      <c r="F159" s="50" t="str">
        <f>Riepilogo!F$6</f>
        <v>Mag</v>
      </c>
      <c r="G159" s="50" t="str">
        <f>Riepilogo!G$6</f>
        <v>Giu</v>
      </c>
      <c r="H159" s="50" t="str">
        <f>Riepilogo!H$6</f>
        <v>Lug</v>
      </c>
      <c r="I159" s="50" t="str">
        <f>Riepilogo!I$6</f>
        <v>Ago</v>
      </c>
      <c r="J159" s="50" t="str">
        <f>Riepilogo!J$6</f>
        <v>Set</v>
      </c>
      <c r="K159" s="50" t="str">
        <f>Riepilogo!K$6</f>
        <v>Ott</v>
      </c>
      <c r="L159" s="50" t="str">
        <f>Riepilogo!L$6</f>
        <v>Nov</v>
      </c>
      <c r="M159" s="50" t="str">
        <f>Riepilogo!M$6</f>
        <v>Dic</v>
      </c>
      <c r="N159" s="50" t="s">
        <v>26</v>
      </c>
      <c r="O159" s="50" t="s">
        <v>12</v>
      </c>
    </row>
    <row r="160" spans="1:15" s="21" customFormat="1" x14ac:dyDescent="0.2">
      <c r="A160" s="60" t="s">
        <v>127</v>
      </c>
      <c r="B160" s="59"/>
      <c r="C160" s="59"/>
      <c r="D160" s="59"/>
      <c r="E160" s="59"/>
      <c r="F160" s="59"/>
      <c r="G160" s="59"/>
      <c r="H160" s="59">
        <v>2000</v>
      </c>
      <c r="I160" s="59"/>
      <c r="J160" s="59"/>
      <c r="K160" s="59"/>
      <c r="L160" s="59"/>
      <c r="M160" s="59"/>
      <c r="N160" s="62">
        <f>SUM(B160:M160)</f>
        <v>2000</v>
      </c>
      <c r="O160" s="62">
        <f t="shared" ref="O160:O165" si="50">N160/COLUMNS(B160:M160)</f>
        <v>166.66666666666666</v>
      </c>
    </row>
    <row r="161" spans="1:15" s="21" customFormat="1" x14ac:dyDescent="0.2">
      <c r="A161" s="60" t="s">
        <v>128</v>
      </c>
      <c r="B161" s="59"/>
      <c r="C161" s="59"/>
      <c r="D161" s="59"/>
      <c r="E161" s="59"/>
      <c r="F161" s="59"/>
      <c r="G161" s="59"/>
      <c r="H161" s="59"/>
      <c r="I161" s="59"/>
      <c r="J161" s="59"/>
      <c r="K161" s="59"/>
      <c r="L161" s="59"/>
      <c r="M161" s="59"/>
      <c r="N161" s="62">
        <f t="shared" ref="N161:N165" si="51">SUM(B161:M161)</f>
        <v>0</v>
      </c>
      <c r="O161" s="62">
        <f t="shared" si="50"/>
        <v>0</v>
      </c>
    </row>
    <row r="162" spans="1:15" s="28" customFormat="1" x14ac:dyDescent="0.35">
      <c r="A162" s="60" t="s">
        <v>118</v>
      </c>
      <c r="B162" s="59"/>
      <c r="C162" s="59"/>
      <c r="D162" s="59"/>
      <c r="E162" s="59"/>
      <c r="F162" s="59"/>
      <c r="G162" s="59"/>
      <c r="H162" s="59"/>
      <c r="I162" s="59"/>
      <c r="J162" s="59"/>
      <c r="K162" s="59"/>
      <c r="L162" s="59"/>
      <c r="M162" s="59"/>
      <c r="N162" s="62">
        <f t="shared" si="51"/>
        <v>0</v>
      </c>
      <c r="O162" s="62">
        <f t="shared" si="50"/>
        <v>0</v>
      </c>
    </row>
    <row r="163" spans="1:15" s="28" customFormat="1" x14ac:dyDescent="0.35">
      <c r="A163" s="60" t="s">
        <v>129</v>
      </c>
      <c r="B163" s="59"/>
      <c r="C163" s="59"/>
      <c r="D163" s="59"/>
      <c r="E163" s="59"/>
      <c r="F163" s="59"/>
      <c r="G163" s="59"/>
      <c r="H163" s="59"/>
      <c r="I163" s="59"/>
      <c r="J163" s="59"/>
      <c r="K163" s="59"/>
      <c r="L163" s="59"/>
      <c r="M163" s="59"/>
      <c r="N163" s="62">
        <f t="shared" si="51"/>
        <v>0</v>
      </c>
      <c r="O163" s="62">
        <f t="shared" si="50"/>
        <v>0</v>
      </c>
    </row>
    <row r="164" spans="1:15" s="28" customFormat="1" x14ac:dyDescent="0.35">
      <c r="A164" s="60" t="s">
        <v>130</v>
      </c>
      <c r="B164" s="59"/>
      <c r="C164" s="59"/>
      <c r="D164" s="59"/>
      <c r="E164" s="59"/>
      <c r="F164" s="59"/>
      <c r="G164" s="59"/>
      <c r="H164" s="59"/>
      <c r="I164" s="59"/>
      <c r="J164" s="59"/>
      <c r="K164" s="59"/>
      <c r="L164" s="59"/>
      <c r="M164" s="59"/>
      <c r="N164" s="62">
        <f t="shared" si="51"/>
        <v>0</v>
      </c>
      <c r="O164" s="62">
        <f t="shared" si="50"/>
        <v>0</v>
      </c>
    </row>
    <row r="165" spans="1:15" s="28" customFormat="1" ht="15.75" thickBot="1" x14ac:dyDescent="0.4">
      <c r="A165" s="60" t="s">
        <v>36</v>
      </c>
      <c r="B165" s="59"/>
      <c r="C165" s="59"/>
      <c r="D165" s="59"/>
      <c r="E165" s="59"/>
      <c r="F165" s="59"/>
      <c r="G165" s="59"/>
      <c r="H165" s="59"/>
      <c r="I165" s="59"/>
      <c r="J165" s="59"/>
      <c r="K165" s="59"/>
      <c r="L165" s="59"/>
      <c r="M165" s="59"/>
      <c r="N165" s="62">
        <f t="shared" si="51"/>
        <v>0</v>
      </c>
      <c r="O165" s="62">
        <f t="shared" si="50"/>
        <v>0</v>
      </c>
    </row>
    <row r="166" spans="1:15" s="51" customFormat="1" ht="16.5" thickTop="1" x14ac:dyDescent="0.35">
      <c r="A166" s="61" t="str">
        <f>"Totale "&amp;$A$159</f>
        <v>Totale VACANZE</v>
      </c>
      <c r="B166" s="64">
        <f>SUM(B160:B165)</f>
        <v>0</v>
      </c>
      <c r="C166" s="64">
        <f t="shared" ref="C166:O166" si="52">SUM(C160:C165)</f>
        <v>0</v>
      </c>
      <c r="D166" s="64">
        <f t="shared" si="52"/>
        <v>0</v>
      </c>
      <c r="E166" s="64">
        <f t="shared" si="52"/>
        <v>0</v>
      </c>
      <c r="F166" s="64">
        <f t="shared" si="52"/>
        <v>0</v>
      </c>
      <c r="G166" s="64">
        <f t="shared" si="52"/>
        <v>0</v>
      </c>
      <c r="H166" s="64">
        <f t="shared" si="52"/>
        <v>2000</v>
      </c>
      <c r="I166" s="64">
        <f t="shared" si="52"/>
        <v>0</v>
      </c>
      <c r="J166" s="64">
        <f t="shared" si="52"/>
        <v>0</v>
      </c>
      <c r="K166" s="64">
        <f t="shared" si="52"/>
        <v>0</v>
      </c>
      <c r="L166" s="64">
        <f t="shared" si="52"/>
        <v>0</v>
      </c>
      <c r="M166" s="64">
        <f t="shared" si="52"/>
        <v>0</v>
      </c>
      <c r="N166" s="64">
        <f t="shared" si="52"/>
        <v>2000</v>
      </c>
      <c r="O166" s="64">
        <f t="shared" si="52"/>
        <v>166.66666666666666</v>
      </c>
    </row>
    <row r="167" spans="1:15" s="51" customFormat="1" x14ac:dyDescent="0.35">
      <c r="A167" s="54" t="s">
        <v>44</v>
      </c>
      <c r="B167" s="74">
        <f>IF(Riepilogo!B$8=0," - ",B166/Riepilogo!B$8)</f>
        <v>0</v>
      </c>
      <c r="C167" s="74">
        <f>IF(Riepilogo!C$8=0," - ",C166/Riepilogo!C$8)</f>
        <v>0</v>
      </c>
      <c r="D167" s="74">
        <f>IF(Riepilogo!D$8=0," - ",D166/Riepilogo!D$8)</f>
        <v>0</v>
      </c>
      <c r="E167" s="74">
        <f>IF(Riepilogo!E$8=0," - ",E166/Riepilogo!E$8)</f>
        <v>0</v>
      </c>
      <c r="F167" s="74">
        <f>IF(Riepilogo!F$8=0," - ",F166/Riepilogo!F$8)</f>
        <v>0</v>
      </c>
      <c r="G167" s="74">
        <f>IF(Riepilogo!G$8=0," - ",G166/Riepilogo!G$8)</f>
        <v>0</v>
      </c>
      <c r="H167" s="74">
        <f>IF(Riepilogo!H$8=0," - ",H166/Riepilogo!H$8)</f>
        <v>0.55096418732782371</v>
      </c>
      <c r="I167" s="74">
        <f>IF(Riepilogo!I$8=0," - ",I166/Riepilogo!I$8)</f>
        <v>0</v>
      </c>
      <c r="J167" s="74">
        <f>IF(Riepilogo!J$8=0," - ",J166/Riepilogo!J$8)</f>
        <v>0</v>
      </c>
      <c r="K167" s="74">
        <f>IF(Riepilogo!K$8=0," - ",K166/Riepilogo!K$8)</f>
        <v>0</v>
      </c>
      <c r="L167" s="74">
        <f>IF(Riepilogo!L$8=0," - ",L166/Riepilogo!L$8)</f>
        <v>0</v>
      </c>
      <c r="M167" s="74">
        <f>IF(Riepilogo!M$8=0," - ",M166/Riepilogo!M$8)</f>
        <v>0</v>
      </c>
      <c r="N167" s="74">
        <f>IF(Riepilogo!N$8=0," - ",N166/Riepilogo!N$8)</f>
        <v>8.3022000830220002E-2</v>
      </c>
      <c r="O167" s="74">
        <f>IF(Riepilogo!O$8=0," - ",O166/Riepilogo!O$8)</f>
        <v>8.3022000830220002E-2</v>
      </c>
    </row>
    <row r="168" spans="1:15" s="28" customFormat="1" x14ac:dyDescent="0.35">
      <c r="A168" s="58"/>
      <c r="B168" s="20"/>
      <c r="C168" s="20"/>
      <c r="D168" s="20"/>
      <c r="E168" s="20"/>
      <c r="F168" s="20"/>
      <c r="G168" s="20"/>
      <c r="H168" s="20"/>
      <c r="I168" s="20"/>
      <c r="J168" s="20"/>
      <c r="K168" s="20"/>
      <c r="L168" s="20"/>
      <c r="M168" s="20"/>
      <c r="N168" s="20"/>
      <c r="O168" s="20"/>
    </row>
    <row r="169" spans="1:15" s="41" customFormat="1" x14ac:dyDescent="0.3">
      <c r="A169" s="53" t="s">
        <v>131</v>
      </c>
      <c r="B169" s="50" t="str">
        <f>Riepilogo!B$6</f>
        <v>Gen</v>
      </c>
      <c r="C169" s="50" t="str">
        <f>Riepilogo!C$6</f>
        <v>Feb</v>
      </c>
      <c r="D169" s="50" t="str">
        <f>Riepilogo!D$6</f>
        <v>Mar</v>
      </c>
      <c r="E169" s="50" t="str">
        <f>Riepilogo!E$6</f>
        <v>Apr</v>
      </c>
      <c r="F169" s="50" t="str">
        <f>Riepilogo!F$6</f>
        <v>Mag</v>
      </c>
      <c r="G169" s="50" t="str">
        <f>Riepilogo!G$6</f>
        <v>Giu</v>
      </c>
      <c r="H169" s="50" t="str">
        <f>Riepilogo!H$6</f>
        <v>Lug</v>
      </c>
      <c r="I169" s="50" t="str">
        <f>Riepilogo!I$6</f>
        <v>Ago</v>
      </c>
      <c r="J169" s="50" t="str">
        <f>Riepilogo!J$6</f>
        <v>Set</v>
      </c>
      <c r="K169" s="50" t="str">
        <f>Riepilogo!K$6</f>
        <v>Ott</v>
      </c>
      <c r="L169" s="50" t="str">
        <f>Riepilogo!L$6</f>
        <v>Nov</v>
      </c>
      <c r="M169" s="50" t="str">
        <f>Riepilogo!M$6</f>
        <v>Dic</v>
      </c>
      <c r="N169" s="50" t="s">
        <v>26</v>
      </c>
      <c r="O169" s="50" t="s">
        <v>12</v>
      </c>
    </row>
    <row r="170" spans="1:15" s="28" customFormat="1" x14ac:dyDescent="0.35">
      <c r="A170" s="60" t="s">
        <v>132</v>
      </c>
      <c r="B170" s="59"/>
      <c r="C170" s="59"/>
      <c r="D170" s="59"/>
      <c r="E170" s="59"/>
      <c r="F170" s="59"/>
      <c r="G170" s="59"/>
      <c r="H170" s="59"/>
      <c r="I170" s="59"/>
      <c r="J170" s="59"/>
      <c r="K170" s="59"/>
      <c r="L170" s="59"/>
      <c r="M170" s="59"/>
      <c r="N170" s="62">
        <f t="shared" ref="N170" si="53">SUM(B170:M170)</f>
        <v>0</v>
      </c>
      <c r="O170" s="62">
        <f t="shared" ref="O170:O174" si="54">N170/COLUMNS(B170:M170)</f>
        <v>0</v>
      </c>
    </row>
    <row r="171" spans="1:15" s="28" customFormat="1" x14ac:dyDescent="0.35">
      <c r="A171" s="60" t="s">
        <v>133</v>
      </c>
      <c r="B171" s="59"/>
      <c r="C171" s="59"/>
      <c r="D171" s="59"/>
      <c r="E171" s="59"/>
      <c r="F171" s="59"/>
      <c r="G171" s="59"/>
      <c r="H171" s="59"/>
      <c r="I171" s="59"/>
      <c r="J171" s="59"/>
      <c r="K171" s="59"/>
      <c r="L171" s="59"/>
      <c r="M171" s="59"/>
      <c r="N171" s="62">
        <f t="shared" ref="N171:N174" si="55">SUM(B171:M171)</f>
        <v>0</v>
      </c>
      <c r="O171" s="62">
        <f t="shared" si="54"/>
        <v>0</v>
      </c>
    </row>
    <row r="172" spans="1:15" s="28" customFormat="1" x14ac:dyDescent="0.35">
      <c r="A172" s="60" t="s">
        <v>36</v>
      </c>
      <c r="B172" s="59"/>
      <c r="C172" s="59"/>
      <c r="D172" s="59"/>
      <c r="E172" s="59"/>
      <c r="F172" s="59"/>
      <c r="G172" s="59"/>
      <c r="H172" s="59"/>
      <c r="I172" s="59"/>
      <c r="J172" s="59"/>
      <c r="K172" s="59"/>
      <c r="L172" s="59"/>
      <c r="M172" s="59"/>
      <c r="N172" s="62">
        <f t="shared" si="55"/>
        <v>0</v>
      </c>
      <c r="O172" s="62">
        <f t="shared" si="54"/>
        <v>0</v>
      </c>
    </row>
    <row r="173" spans="1:15" s="28" customFormat="1" x14ac:dyDescent="0.35">
      <c r="A173" s="60" t="s">
        <v>36</v>
      </c>
      <c r="B173" s="59"/>
      <c r="C173" s="59"/>
      <c r="D173" s="59"/>
      <c r="E173" s="59"/>
      <c r="F173" s="59"/>
      <c r="G173" s="59"/>
      <c r="H173" s="59"/>
      <c r="I173" s="59"/>
      <c r="J173" s="59"/>
      <c r="K173" s="59"/>
      <c r="L173" s="59"/>
      <c r="M173" s="59"/>
      <c r="N173" s="62">
        <f t="shared" si="55"/>
        <v>0</v>
      </c>
      <c r="O173" s="62">
        <f t="shared" si="54"/>
        <v>0</v>
      </c>
    </row>
    <row r="174" spans="1:15" s="28" customFormat="1" ht="15.75" thickBot="1" x14ac:dyDescent="0.4">
      <c r="A174" s="60" t="s">
        <v>36</v>
      </c>
      <c r="B174" s="59"/>
      <c r="C174" s="59"/>
      <c r="D174" s="59"/>
      <c r="E174" s="59"/>
      <c r="F174" s="59"/>
      <c r="G174" s="59"/>
      <c r="H174" s="59"/>
      <c r="I174" s="59"/>
      <c r="J174" s="59"/>
      <c r="K174" s="59"/>
      <c r="L174" s="59"/>
      <c r="M174" s="59"/>
      <c r="N174" s="62">
        <f t="shared" si="55"/>
        <v>0</v>
      </c>
      <c r="O174" s="62">
        <f t="shared" si="54"/>
        <v>0</v>
      </c>
    </row>
    <row r="175" spans="1:15" s="51" customFormat="1" ht="16.5" thickTop="1" x14ac:dyDescent="0.35">
      <c r="A175" s="61" t="str">
        <f>"Totale "&amp;$A$169</f>
        <v>Totale VARIE ED EVENTUALI</v>
      </c>
      <c r="B175" s="64">
        <f t="shared" ref="B175:O175" si="56">SUM(B170:B174)</f>
        <v>0</v>
      </c>
      <c r="C175" s="64">
        <f t="shared" si="56"/>
        <v>0</v>
      </c>
      <c r="D175" s="64">
        <f t="shared" si="56"/>
        <v>0</v>
      </c>
      <c r="E175" s="64">
        <f t="shared" si="56"/>
        <v>0</v>
      </c>
      <c r="F175" s="64">
        <f t="shared" si="56"/>
        <v>0</v>
      </c>
      <c r="G175" s="64">
        <f t="shared" si="56"/>
        <v>0</v>
      </c>
      <c r="H175" s="64">
        <f t="shared" si="56"/>
        <v>0</v>
      </c>
      <c r="I175" s="64">
        <f t="shared" si="56"/>
        <v>0</v>
      </c>
      <c r="J175" s="64">
        <f t="shared" si="56"/>
        <v>0</v>
      </c>
      <c r="K175" s="64">
        <f t="shared" si="56"/>
        <v>0</v>
      </c>
      <c r="L175" s="64">
        <f t="shared" si="56"/>
        <v>0</v>
      </c>
      <c r="M175" s="64">
        <f t="shared" si="56"/>
        <v>0</v>
      </c>
      <c r="N175" s="64">
        <f t="shared" si="56"/>
        <v>0</v>
      </c>
      <c r="O175" s="64">
        <f t="shared" si="56"/>
        <v>0</v>
      </c>
    </row>
    <row r="176" spans="1:15" s="51" customFormat="1" x14ac:dyDescent="0.35">
      <c r="A176" s="54" t="s">
        <v>44</v>
      </c>
      <c r="B176" s="74">
        <f>IF(Riepilogo!B$8=0," - ",B175/Riepilogo!B$8)</f>
        <v>0</v>
      </c>
      <c r="C176" s="74">
        <f>IF(Riepilogo!C$8=0," - ",C175/Riepilogo!C$8)</f>
        <v>0</v>
      </c>
      <c r="D176" s="74">
        <f>IF(Riepilogo!D$8=0," - ",D175/Riepilogo!D$8)</f>
        <v>0</v>
      </c>
      <c r="E176" s="74">
        <f>IF(Riepilogo!E$8=0," - ",E175/Riepilogo!E$8)</f>
        <v>0</v>
      </c>
      <c r="F176" s="74">
        <f>IF(Riepilogo!F$8=0," - ",F175/Riepilogo!F$8)</f>
        <v>0</v>
      </c>
      <c r="G176" s="74">
        <f>IF(Riepilogo!G$8=0," - ",G175/Riepilogo!G$8)</f>
        <v>0</v>
      </c>
      <c r="H176" s="74">
        <f>IF(Riepilogo!H$8=0," - ",H175/Riepilogo!H$8)</f>
        <v>0</v>
      </c>
      <c r="I176" s="74">
        <f>IF(Riepilogo!I$8=0," - ",I175/Riepilogo!I$8)</f>
        <v>0</v>
      </c>
      <c r="J176" s="74">
        <f>IF(Riepilogo!J$8=0," - ",J175/Riepilogo!J$8)</f>
        <v>0</v>
      </c>
      <c r="K176" s="74">
        <f>IF(Riepilogo!K$8=0," - ",K175/Riepilogo!K$8)</f>
        <v>0</v>
      </c>
      <c r="L176" s="74">
        <f>IF(Riepilogo!L$8=0," - ",L175/Riepilogo!L$8)</f>
        <v>0</v>
      </c>
      <c r="M176" s="74">
        <f>IF(Riepilogo!M$8=0," - ",M175/Riepilogo!M$8)</f>
        <v>0</v>
      </c>
      <c r="N176" s="74">
        <f>IF(Riepilogo!N$8=0," - ",N175/Riepilogo!N$8)</f>
        <v>0</v>
      </c>
      <c r="O176" s="74">
        <f>IF(Riepilogo!O$8=0," - ",O175/Riepilogo!O$8)</f>
        <v>0</v>
      </c>
    </row>
    <row r="177" spans="1:15" x14ac:dyDescent="0.3">
      <c r="A177" s="17"/>
      <c r="B177" s="17"/>
      <c r="C177" s="17"/>
      <c r="D177" s="17"/>
      <c r="E177" s="17"/>
      <c r="F177" s="17"/>
      <c r="G177" s="17"/>
      <c r="H177" s="17"/>
      <c r="I177" s="17"/>
      <c r="J177" s="17"/>
      <c r="K177" s="17"/>
      <c r="L177" s="17"/>
      <c r="M177" s="17"/>
      <c r="N177" s="17"/>
      <c r="O177" s="17"/>
    </row>
  </sheetData>
  <printOptions horizontalCentered="1"/>
  <pageMargins left="0.5" right="0.5" top="0.5" bottom="0.5" header="0.5" footer="0.25"/>
  <pageSetup scale="94" fitToHeight="0" orientation="landscape" r:id="rId1"/>
  <headerFooter alignWithMargins="0"/>
  <rowBreaks count="4" manualBreakCount="4">
    <brk id="37" max="14" man="1"/>
    <brk id="73" max="14" man="1"/>
    <brk id="108" max="14" man="1"/>
    <brk id="141"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showGridLines="0" zoomScaleNormal="100" workbookViewId="0">
      <selection activeCell="B58" sqref="B58"/>
    </sheetView>
  </sheetViews>
  <sheetFormatPr defaultColWidth="9" defaultRowHeight="14.25" x14ac:dyDescent="0.2"/>
  <cols>
    <col min="1" max="1" width="9.125" style="45" customWidth="1"/>
    <col min="2" max="2" width="63.625" style="45" customWidth="1"/>
    <col min="3" max="3" width="16.75" style="45" customWidth="1"/>
    <col min="4" max="16384" width="9" style="45"/>
  </cols>
  <sheetData>
    <row r="1" spans="1:3" s="46" customFormat="1" ht="26.1" customHeight="1" x14ac:dyDescent="0.2">
      <c r="A1" s="75" t="s">
        <v>163</v>
      </c>
      <c r="B1" s="75"/>
      <c r="C1" s="75"/>
    </row>
    <row r="2" spans="1:3" s="47" customFormat="1" ht="12.75" x14ac:dyDescent="0.2">
      <c r="A2" s="76" t="s">
        <v>164</v>
      </c>
      <c r="B2" s="73"/>
      <c r="C2" s="77" t="s">
        <v>136</v>
      </c>
    </row>
    <row r="4" spans="1:3" s="43" customFormat="1" ht="18" x14ac:dyDescent="0.2">
      <c r="A4" s="78" t="s">
        <v>13</v>
      </c>
      <c r="B4" s="79"/>
      <c r="C4" s="80"/>
    </row>
    <row r="5" spans="1:3" s="43" customFormat="1" ht="28.5" x14ac:dyDescent="0.2">
      <c r="A5" s="5"/>
      <c r="B5" s="44" t="s">
        <v>14</v>
      </c>
    </row>
    <row r="6" spans="1:3" s="43" customFormat="1" x14ac:dyDescent="0.2"/>
    <row r="7" spans="1:3" s="43" customFormat="1" ht="15.75" x14ac:dyDescent="0.2">
      <c r="A7" s="78" t="s">
        <v>8</v>
      </c>
      <c r="B7" s="78" t="s">
        <v>143</v>
      </c>
    </row>
    <row r="8" spans="1:3" s="43" customFormat="1" ht="15" x14ac:dyDescent="0.2">
      <c r="A8" s="42"/>
    </row>
    <row r="9" spans="1:3" s="43" customFormat="1" ht="42.75" x14ac:dyDescent="0.2">
      <c r="A9" s="42"/>
      <c r="B9" s="44" t="s">
        <v>15</v>
      </c>
    </row>
    <row r="10" spans="1:3" s="43" customFormat="1" ht="15" x14ac:dyDescent="0.2">
      <c r="A10" s="42"/>
    </row>
    <row r="11" spans="1:3" s="43" customFormat="1" ht="28.5" x14ac:dyDescent="0.2">
      <c r="A11" s="42"/>
      <c r="B11" s="44" t="s">
        <v>17</v>
      </c>
    </row>
    <row r="12" spans="1:3" s="43" customFormat="1" ht="15" x14ac:dyDescent="0.2">
      <c r="A12" s="42"/>
    </row>
    <row r="13" spans="1:3" s="43" customFormat="1" ht="28.5" x14ac:dyDescent="0.2">
      <c r="A13" s="42"/>
      <c r="B13" s="66" t="s">
        <v>142</v>
      </c>
    </row>
    <row r="14" spans="1:3" s="43" customFormat="1" ht="15" x14ac:dyDescent="0.2">
      <c r="A14" s="42"/>
      <c r="B14" s="66"/>
    </row>
    <row r="15" spans="1:3" s="43" customFormat="1" ht="57.75" x14ac:dyDescent="0.2">
      <c r="A15" s="42"/>
      <c r="B15" s="66" t="s">
        <v>167</v>
      </c>
    </row>
    <row r="16" spans="1:3" s="43" customFormat="1" ht="15" x14ac:dyDescent="0.2">
      <c r="A16" s="42"/>
    </row>
    <row r="17" spans="1:2" s="43" customFormat="1" ht="15.75" x14ac:dyDescent="0.2">
      <c r="A17" s="78" t="s">
        <v>9</v>
      </c>
      <c r="B17" s="78" t="s">
        <v>144</v>
      </c>
    </row>
    <row r="18" spans="1:2" s="43" customFormat="1" ht="15" x14ac:dyDescent="0.2">
      <c r="A18" s="42"/>
    </row>
    <row r="19" spans="1:2" s="43" customFormat="1" ht="29.25" x14ac:dyDescent="0.2">
      <c r="A19" s="42"/>
      <c r="B19" s="66" t="s">
        <v>145</v>
      </c>
    </row>
    <row r="20" spans="1:2" s="43" customFormat="1" ht="15" x14ac:dyDescent="0.2">
      <c r="A20" s="42"/>
    </row>
    <row r="21" spans="1:2" s="43" customFormat="1" ht="29.25" x14ac:dyDescent="0.2">
      <c r="A21" s="42"/>
      <c r="B21" s="66" t="s">
        <v>146</v>
      </c>
    </row>
    <row r="22" spans="1:2" s="43" customFormat="1" ht="15" x14ac:dyDescent="0.2">
      <c r="A22" s="42"/>
    </row>
    <row r="23" spans="1:2" s="43" customFormat="1" ht="28.5" x14ac:dyDescent="0.2">
      <c r="A23" s="42"/>
      <c r="B23" s="66" t="s">
        <v>147</v>
      </c>
    </row>
    <row r="24" spans="1:2" s="43" customFormat="1" ht="15" x14ac:dyDescent="0.2">
      <c r="A24" s="42"/>
    </row>
    <row r="25" spans="1:2" s="43" customFormat="1" ht="15.75" x14ac:dyDescent="0.2">
      <c r="A25" s="78" t="s">
        <v>10</v>
      </c>
      <c r="B25" s="78" t="s">
        <v>149</v>
      </c>
    </row>
    <row r="26" spans="1:2" s="43" customFormat="1" ht="15" x14ac:dyDescent="0.2">
      <c r="A26" s="42"/>
    </row>
    <row r="27" spans="1:2" s="43" customFormat="1" ht="42.75" x14ac:dyDescent="0.2">
      <c r="A27" s="42"/>
      <c r="B27" s="66" t="s">
        <v>150</v>
      </c>
    </row>
    <row r="28" spans="1:2" s="43" customFormat="1" ht="15" x14ac:dyDescent="0.2">
      <c r="A28" s="42"/>
    </row>
    <row r="29" spans="1:2" s="43" customFormat="1" ht="15.75" x14ac:dyDescent="0.2">
      <c r="A29" s="78"/>
      <c r="B29" s="78" t="s">
        <v>151</v>
      </c>
    </row>
    <row r="30" spans="1:2" s="43" customFormat="1" ht="28.5" x14ac:dyDescent="0.2">
      <c r="A30" s="42"/>
      <c r="B30" s="66" t="s">
        <v>152</v>
      </c>
    </row>
    <row r="31" spans="1:2" s="43" customFormat="1" ht="15" x14ac:dyDescent="0.2">
      <c r="A31" s="42"/>
    </row>
    <row r="32" spans="1:2" s="43" customFormat="1" ht="42.75" x14ac:dyDescent="0.2">
      <c r="A32" s="42"/>
      <c r="B32" s="66" t="s">
        <v>153</v>
      </c>
    </row>
    <row r="33" spans="1:2" s="43" customFormat="1" ht="15" x14ac:dyDescent="0.2">
      <c r="A33" s="42"/>
    </row>
    <row r="34" spans="1:2" s="43" customFormat="1" ht="15.75" x14ac:dyDescent="0.2">
      <c r="A34" s="78"/>
      <c r="B34" s="78" t="s">
        <v>154</v>
      </c>
    </row>
    <row r="35" spans="1:2" s="43" customFormat="1" ht="71.25" x14ac:dyDescent="0.2">
      <c r="A35" s="42"/>
      <c r="B35" s="66" t="s">
        <v>155</v>
      </c>
    </row>
    <row r="36" spans="1:2" s="43" customFormat="1" ht="15" x14ac:dyDescent="0.2">
      <c r="A36" s="42"/>
    </row>
    <row r="37" spans="1:2" s="43" customFormat="1" ht="15.75" x14ac:dyDescent="0.2">
      <c r="A37" s="78"/>
      <c r="B37" s="78" t="s">
        <v>156</v>
      </c>
    </row>
    <row r="38" spans="1:2" s="43" customFormat="1" ht="57" x14ac:dyDescent="0.2">
      <c r="A38" s="42"/>
      <c r="B38" s="66" t="s">
        <v>157</v>
      </c>
    </row>
    <row r="39" spans="1:2" s="43" customFormat="1" x14ac:dyDescent="0.2"/>
    <row r="40" spans="1:2" s="43" customFormat="1" ht="28.5" x14ac:dyDescent="0.2">
      <c r="A40" s="42"/>
      <c r="B40" s="66" t="s">
        <v>158</v>
      </c>
    </row>
    <row r="41" spans="1:2" s="43" customFormat="1" ht="15" x14ac:dyDescent="0.2">
      <c r="A41" s="42"/>
    </row>
    <row r="42" spans="1:2" s="43" customFormat="1" ht="15.75" x14ac:dyDescent="0.2">
      <c r="A42" s="78" t="s">
        <v>11</v>
      </c>
      <c r="B42" s="78" t="s">
        <v>159</v>
      </c>
    </row>
    <row r="43" spans="1:2" s="43" customFormat="1" ht="15" x14ac:dyDescent="0.2">
      <c r="A43" s="42"/>
    </row>
    <row r="44" spans="1:2" s="43" customFormat="1" ht="42.75" x14ac:dyDescent="0.2">
      <c r="A44" s="42"/>
      <c r="B44" s="66" t="s">
        <v>160</v>
      </c>
    </row>
    <row r="45" spans="1:2" s="43" customFormat="1" ht="15" x14ac:dyDescent="0.2">
      <c r="A45" s="42"/>
    </row>
    <row r="46" spans="1:2" s="43" customFormat="1" ht="42.75" x14ac:dyDescent="0.2">
      <c r="A46" s="42"/>
      <c r="B46" s="66" t="s">
        <v>161</v>
      </c>
    </row>
    <row r="47" spans="1:2" s="43" customFormat="1" ht="15" x14ac:dyDescent="0.2">
      <c r="A47" s="42"/>
    </row>
    <row r="48" spans="1:2" s="43" customFormat="1" ht="42.75" x14ac:dyDescent="0.2">
      <c r="A48" s="42"/>
      <c r="B48" s="66" t="s">
        <v>162</v>
      </c>
    </row>
    <row r="49" spans="1:1" s="43" customFormat="1" ht="15" x14ac:dyDescent="0.2">
      <c r="A49" s="42"/>
    </row>
  </sheetData>
  <phoneticPr fontId="0" type="noConversion"/>
  <hyperlinks>
    <hyperlink ref="A2" r:id="rId1" xr:uid="{6A50EDCF-76AD-4A99-A874-6B1827D9BCCA}"/>
  </hyperlinks>
  <pageMargins left="0.75" right="0.75" top="1" bottom="1" header="0.5" footer="0.5"/>
  <pageSetup scale="91"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Riepilogo</vt:lpstr>
      <vt:lpstr>Data Entry</vt:lpstr>
      <vt:lpstr>Istruzioni</vt:lpstr>
      <vt:lpstr>'Data Entry'!Area_stampa</vt:lpstr>
    </vt:vector>
  </TitlesOfParts>
  <Company>Excel Academy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Bilancio previsionale familiare</dc:title>
  <dc:creator>ExcelAcademy@excelacademy.it</dc:creator>
  <dc:description>(c) 2021 Excel Academy. Tutti i diritti riservati.</dc:description>
  <cp:lastModifiedBy>Somebooks</cp:lastModifiedBy>
  <cp:lastPrinted>2021-12-20T17:14:56Z</cp:lastPrinted>
  <dcterms:created xsi:type="dcterms:W3CDTF">2007-10-28T01:07:07Z</dcterms:created>
  <dcterms:modified xsi:type="dcterms:W3CDTF">2021-12-21T14:22:02Z</dcterms:modified>
  <cp:category>Budget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https://www.vertex42.com/ExcelTemplates/family-budget-planner.html</vt:lpwstr>
  </property>
  <property fmtid="{D5CDD505-2E9C-101B-9397-08002B2CF9AE}" pid="4" name="Version">
    <vt:lpwstr>2.1.3</vt:lpwstr>
  </property>
</Properties>
</file>